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0005 Ausschüsse, Seminar, Arbeitskreise etc\004a MAVO Ausschuss\2018\0009 Dateien\Stundenberechnung\"/>
    </mc:Choice>
  </mc:AlternateContent>
  <bookViews>
    <workbookView xWindow="0" yWindow="0" windowWidth="25200" windowHeight="11991" tabRatio="602" firstSheet="10" activeTab="20"/>
  </bookViews>
  <sheets>
    <sheet name="Hilfe" sheetId="73" r:id="rId1"/>
    <sheet name="KW 1" sheetId="1" r:id="rId2"/>
    <sheet name="KW 2" sheetId="18" r:id="rId3"/>
    <sheet name="KW 3" sheetId="29" r:id="rId4"/>
    <sheet name="KW 4" sheetId="28" r:id="rId5"/>
    <sheet name="KW 5" sheetId="27" r:id="rId6"/>
    <sheet name="KW 6" sheetId="26" r:id="rId7"/>
    <sheet name="KW 7" sheetId="25" r:id="rId8"/>
    <sheet name="KW 8" sheetId="24" r:id="rId9"/>
    <sheet name="KW 9" sheetId="23" r:id="rId10"/>
    <sheet name="KW 10" sheetId="22" r:id="rId11"/>
    <sheet name="KW 11" sheetId="21" r:id="rId12"/>
    <sheet name="KW 12" sheetId="20" r:id="rId13"/>
    <sheet name="KW 13" sheetId="19" r:id="rId14"/>
    <sheet name="1. Quartal" sheetId="75" r:id="rId15"/>
    <sheet name="KW 14" sheetId="30" r:id="rId16"/>
    <sheet name="KW 15" sheetId="31" r:id="rId17"/>
    <sheet name="KW 16" sheetId="32" r:id="rId18"/>
    <sheet name="KW 17" sheetId="33" r:id="rId19"/>
    <sheet name="KW 18" sheetId="34" r:id="rId20"/>
    <sheet name="KW 19" sheetId="35" r:id="rId21"/>
    <sheet name="KW 20" sheetId="36" r:id="rId22"/>
    <sheet name="KW 21" sheetId="37" r:id="rId23"/>
    <sheet name="KW 22" sheetId="38" r:id="rId24"/>
    <sheet name="KW 23" sheetId="39" r:id="rId25"/>
    <sheet name="KW 24" sheetId="40" r:id="rId26"/>
    <sheet name="KW 25" sheetId="41" r:id="rId27"/>
    <sheet name="KW 26" sheetId="42" r:id="rId28"/>
    <sheet name="2. Quartal" sheetId="76" r:id="rId29"/>
    <sheet name="KW 27" sheetId="45" r:id="rId30"/>
    <sheet name="KW 28" sheetId="46" r:id="rId31"/>
    <sheet name="KW 29" sheetId="47" r:id="rId32"/>
    <sheet name="KW 30" sheetId="48" r:id="rId33"/>
    <sheet name="KW 31" sheetId="49" r:id="rId34"/>
    <sheet name="KW 32" sheetId="50" r:id="rId35"/>
    <sheet name="KW 33" sheetId="51" r:id="rId36"/>
    <sheet name="KW 34" sheetId="52" r:id="rId37"/>
    <sheet name="KW 35" sheetId="53" r:id="rId38"/>
    <sheet name="KW 36" sheetId="54" r:id="rId39"/>
    <sheet name="KW 37" sheetId="55" r:id="rId40"/>
    <sheet name="KW 38" sheetId="56" r:id="rId41"/>
    <sheet name="KW 39" sheetId="57" r:id="rId42"/>
    <sheet name="3. Quartal" sheetId="77" r:id="rId43"/>
    <sheet name="KW 40" sheetId="59" r:id="rId44"/>
    <sheet name="KW 41" sheetId="60" r:id="rId45"/>
    <sheet name="KW 42" sheetId="61" r:id="rId46"/>
    <sheet name="KW 43" sheetId="62" r:id="rId47"/>
    <sheet name="KW 44" sheetId="63" r:id="rId48"/>
    <sheet name="KW 45" sheetId="64" r:id="rId49"/>
    <sheet name="KW 46" sheetId="65" r:id="rId50"/>
    <sheet name="KW 47" sheetId="66" r:id="rId51"/>
    <sheet name="KW 48" sheetId="67" r:id="rId52"/>
    <sheet name="KW 49" sheetId="68" r:id="rId53"/>
    <sheet name="KW 50" sheetId="69" r:id="rId54"/>
    <sheet name="KW 51" sheetId="70" r:id="rId55"/>
    <sheet name="KW 52" sheetId="71" r:id="rId56"/>
    <sheet name="4. Quartal" sheetId="78" r:id="rId57"/>
    <sheet name="Jahr" sheetId="79" r:id="rId58"/>
  </sheets>
  <externalReferences>
    <externalReference r:id="rId59"/>
  </externalReferences>
  <calcPr calcId="152511"/>
</workbook>
</file>

<file path=xl/calcChain.xml><?xml version="1.0" encoding="utf-8"?>
<calcChain xmlns="http://schemas.openxmlformats.org/spreadsheetml/2006/main">
  <c r="A5" i="18" l="1"/>
  <c r="A5" i="19"/>
  <c r="A1" i="27"/>
  <c r="B5" i="79"/>
  <c r="C5" i="79" s="1"/>
  <c r="B5" i="78"/>
  <c r="B6" i="78"/>
  <c r="B7" i="78"/>
  <c r="B8" i="78"/>
  <c r="B9" i="78"/>
  <c r="B10" i="78"/>
  <c r="B4" i="78"/>
  <c r="B4" i="77"/>
  <c r="E8" i="77" s="1"/>
  <c r="B5" i="77"/>
  <c r="B6" i="77"/>
  <c r="B7" i="77"/>
  <c r="B8" i="77"/>
  <c r="B9" i="77"/>
  <c r="B10" i="77"/>
  <c r="B10" i="76"/>
  <c r="B9" i="76"/>
  <c r="B8" i="76"/>
  <c r="B7" i="76"/>
  <c r="B6" i="76"/>
  <c r="B5" i="76"/>
  <c r="E8" i="76" s="1"/>
  <c r="B4" i="76"/>
  <c r="B20" i="79"/>
  <c r="A20" i="79"/>
  <c r="C20" i="79"/>
  <c r="D20" i="79"/>
  <c r="D1" i="78"/>
  <c r="A1" i="78"/>
  <c r="A1" i="79"/>
  <c r="B1" i="71"/>
  <c r="A1" i="71"/>
  <c r="B1" i="70"/>
  <c r="A1" i="70"/>
  <c r="B1" i="69"/>
  <c r="A1" i="69"/>
  <c r="B1" i="68"/>
  <c r="A1" i="68"/>
  <c r="B1" i="67"/>
  <c r="A1" i="67"/>
  <c r="B1" i="66"/>
  <c r="A1" i="66"/>
  <c r="B1" i="65"/>
  <c r="A1" i="65"/>
  <c r="B1" i="64"/>
  <c r="A1" i="64"/>
  <c r="B1" i="63"/>
  <c r="A1" i="63"/>
  <c r="B1" i="62"/>
  <c r="A1" i="62"/>
  <c r="B1" i="61"/>
  <c r="A1" i="61"/>
  <c r="B1" i="60"/>
  <c r="A1" i="60"/>
  <c r="B1" i="59"/>
  <c r="A1" i="59"/>
  <c r="D1" i="77"/>
  <c r="A1" i="77"/>
  <c r="B1" i="57"/>
  <c r="A1" i="57"/>
  <c r="B1" i="56"/>
  <c r="A1" i="56"/>
  <c r="B1" i="55"/>
  <c r="A1" i="55"/>
  <c r="B1" i="54"/>
  <c r="A1" i="54"/>
  <c r="B1" i="53"/>
  <c r="A1" i="53"/>
  <c r="B1" i="52"/>
  <c r="A1" i="52"/>
  <c r="B1" i="51"/>
  <c r="A1" i="51"/>
  <c r="B1" i="50"/>
  <c r="A1" i="50"/>
  <c r="B1" i="49"/>
  <c r="A1" i="49"/>
  <c r="B1" i="48"/>
  <c r="A1" i="48"/>
  <c r="B1" i="47"/>
  <c r="A1" i="47"/>
  <c r="B1" i="46"/>
  <c r="A1" i="46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37" i="30"/>
  <c r="A36" i="30"/>
  <c r="A36" i="45"/>
  <c r="A35" i="30"/>
  <c r="A35" i="45"/>
  <c r="A34" i="30"/>
  <c r="A33" i="30"/>
  <c r="A33" i="45"/>
  <c r="A33" i="59" s="1"/>
  <c r="A32" i="30"/>
  <c r="A31" i="30"/>
  <c r="A30" i="30"/>
  <c r="A29" i="30"/>
  <c r="A28" i="30"/>
  <c r="A27" i="30"/>
  <c r="A26" i="30"/>
  <c r="A26" i="45"/>
  <c r="A25" i="30"/>
  <c r="A24" i="30"/>
  <c r="A24" i="45"/>
  <c r="A23" i="30"/>
  <c r="A22" i="30"/>
  <c r="A22" i="45"/>
  <c r="A21" i="30"/>
  <c r="A20" i="30"/>
  <c r="A20" i="45"/>
  <c r="A19" i="30"/>
  <c r="A19" i="45"/>
  <c r="A18" i="30"/>
  <c r="A18" i="40" s="1"/>
  <c r="A17" i="30"/>
  <c r="A16" i="30"/>
  <c r="A15" i="30"/>
  <c r="A15" i="45"/>
  <c r="A14" i="30"/>
  <c r="A13" i="30"/>
  <c r="A13" i="45"/>
  <c r="A12" i="30"/>
  <c r="A11" i="30"/>
  <c r="A10" i="30"/>
  <c r="A10" i="45"/>
  <c r="A9" i="30"/>
  <c r="A8" i="30"/>
  <c r="A8" i="45"/>
  <c r="A8" i="55"/>
  <c r="A7" i="30"/>
  <c r="A7" i="45"/>
  <c r="A6" i="30"/>
  <c r="A6" i="45"/>
  <c r="A5" i="30"/>
  <c r="A5" i="45"/>
  <c r="A5" i="50" s="1"/>
  <c r="B1" i="45"/>
  <c r="A1" i="45"/>
  <c r="D1" i="76"/>
  <c r="A1" i="76"/>
  <c r="D1" i="75"/>
  <c r="A1" i="75"/>
  <c r="B1" i="42"/>
  <c r="A1" i="42"/>
  <c r="B1" i="41"/>
  <c r="A1" i="41"/>
  <c r="B1" i="40"/>
  <c r="A1" i="40"/>
  <c r="B1" i="39"/>
  <c r="A1" i="39"/>
  <c r="B1" i="38"/>
  <c r="A1" i="38"/>
  <c r="B1" i="37"/>
  <c r="A1" i="37"/>
  <c r="B1" i="36"/>
  <c r="A1" i="36"/>
  <c r="B1" i="35"/>
  <c r="A1" i="35"/>
  <c r="B1" i="34"/>
  <c r="A1" i="34"/>
  <c r="B1" i="33"/>
  <c r="A1" i="33"/>
  <c r="B1" i="32"/>
  <c r="A1" i="32"/>
  <c r="B1" i="31"/>
  <c r="A1" i="31"/>
  <c r="B1" i="30"/>
  <c r="A1" i="30"/>
  <c r="B1" i="19"/>
  <c r="A1" i="19"/>
  <c r="B1" i="20"/>
  <c r="A1" i="20"/>
  <c r="B1" i="21"/>
  <c r="A1" i="21"/>
  <c r="B1" i="22"/>
  <c r="A1" i="22"/>
  <c r="B1" i="23"/>
  <c r="A1" i="23"/>
  <c r="B1" i="24"/>
  <c r="A1" i="24"/>
  <c r="B1" i="25"/>
  <c r="A1" i="25"/>
  <c r="B1" i="26"/>
  <c r="A1" i="26"/>
  <c r="B1" i="27"/>
  <c r="B1" i="28"/>
  <c r="A1" i="28"/>
  <c r="B1" i="29"/>
  <c r="A1" i="29"/>
  <c r="B1" i="18"/>
  <c r="A1" i="18"/>
  <c r="E8" i="75"/>
  <c r="B25" i="75"/>
  <c r="B27" i="75"/>
  <c r="B23" i="75"/>
  <c r="B21" i="75"/>
  <c r="B17" i="75"/>
  <c r="B15" i="75"/>
  <c r="B26" i="75"/>
  <c r="B3" i="1"/>
  <c r="B3" i="29" s="1"/>
  <c r="B39" i="71"/>
  <c r="C39" i="71"/>
  <c r="B41" i="71"/>
  <c r="D39" i="71"/>
  <c r="E39" i="71"/>
  <c r="F39" i="71"/>
  <c r="G39" i="71"/>
  <c r="H39" i="71"/>
  <c r="I39" i="71"/>
  <c r="J39" i="71"/>
  <c r="K39" i="71"/>
  <c r="L39" i="71"/>
  <c r="M39" i="71"/>
  <c r="N39" i="71"/>
  <c r="O39" i="71"/>
  <c r="B39" i="70"/>
  <c r="C39" i="70"/>
  <c r="D39" i="70"/>
  <c r="B40" i="70"/>
  <c r="E39" i="70"/>
  <c r="F39" i="70"/>
  <c r="G39" i="70"/>
  <c r="B41" i="70"/>
  <c r="H39" i="70"/>
  <c r="I39" i="70"/>
  <c r="J39" i="70"/>
  <c r="K39" i="70"/>
  <c r="L39" i="70"/>
  <c r="M39" i="70"/>
  <c r="N39" i="70"/>
  <c r="O39" i="70"/>
  <c r="B39" i="69"/>
  <c r="C39" i="69"/>
  <c r="D39" i="69"/>
  <c r="B40" i="69"/>
  <c r="E39" i="69"/>
  <c r="F39" i="69"/>
  <c r="G39" i="69"/>
  <c r="B41" i="69"/>
  <c r="H39" i="69"/>
  <c r="I39" i="69"/>
  <c r="J39" i="69"/>
  <c r="K39" i="69"/>
  <c r="L39" i="69"/>
  <c r="M39" i="69"/>
  <c r="N39" i="69"/>
  <c r="O39" i="69"/>
  <c r="B39" i="68"/>
  <c r="C39" i="68"/>
  <c r="D39" i="68"/>
  <c r="E39" i="68"/>
  <c r="F39" i="68"/>
  <c r="G39" i="68"/>
  <c r="B41" i="68"/>
  <c r="H39" i="68"/>
  <c r="I39" i="68"/>
  <c r="J39" i="68"/>
  <c r="K39" i="68"/>
  <c r="L39" i="68"/>
  <c r="M39" i="68"/>
  <c r="N39" i="68"/>
  <c r="O39" i="68"/>
  <c r="B40" i="68"/>
  <c r="B39" i="67"/>
  <c r="C39" i="67"/>
  <c r="D39" i="67"/>
  <c r="E39" i="67"/>
  <c r="F39" i="67"/>
  <c r="G39" i="67"/>
  <c r="B41" i="67"/>
  <c r="H39" i="67"/>
  <c r="I39" i="67"/>
  <c r="J39" i="67"/>
  <c r="K39" i="67"/>
  <c r="L39" i="67"/>
  <c r="M39" i="67"/>
  <c r="N39" i="67"/>
  <c r="O39" i="67"/>
  <c r="B40" i="67"/>
  <c r="B39" i="66"/>
  <c r="C39" i="66"/>
  <c r="D39" i="66"/>
  <c r="E39" i="66"/>
  <c r="F39" i="66"/>
  <c r="G39" i="66"/>
  <c r="B41" i="66"/>
  <c r="H39" i="66"/>
  <c r="I39" i="66"/>
  <c r="J39" i="66"/>
  <c r="K39" i="66"/>
  <c r="L39" i="66"/>
  <c r="M39" i="66"/>
  <c r="N39" i="66"/>
  <c r="O39" i="66"/>
  <c r="B40" i="66"/>
  <c r="B39" i="65"/>
  <c r="C39" i="65"/>
  <c r="D39" i="65"/>
  <c r="E39" i="65"/>
  <c r="B41" i="65"/>
  <c r="F39" i="65"/>
  <c r="G39" i="65"/>
  <c r="H39" i="65"/>
  <c r="I39" i="65"/>
  <c r="J39" i="65"/>
  <c r="K39" i="65"/>
  <c r="L39" i="65"/>
  <c r="M39" i="65"/>
  <c r="N39" i="65"/>
  <c r="O39" i="65"/>
  <c r="B40" i="65"/>
  <c r="B39" i="64"/>
  <c r="C39" i="64"/>
  <c r="D39" i="64"/>
  <c r="E39" i="64"/>
  <c r="F39" i="64"/>
  <c r="G39" i="64"/>
  <c r="H39" i="64"/>
  <c r="I39" i="64"/>
  <c r="J39" i="64"/>
  <c r="K39" i="64"/>
  <c r="L39" i="64"/>
  <c r="M39" i="64"/>
  <c r="N39" i="64"/>
  <c r="O39" i="64"/>
  <c r="B39" i="63"/>
  <c r="C39" i="63"/>
  <c r="B41" i="63"/>
  <c r="D41" i="63"/>
  <c r="D39" i="63"/>
  <c r="E39" i="63"/>
  <c r="F39" i="63"/>
  <c r="G39" i="63"/>
  <c r="H39" i="63"/>
  <c r="I39" i="63"/>
  <c r="J39" i="63"/>
  <c r="K39" i="63"/>
  <c r="L39" i="63"/>
  <c r="M39" i="63"/>
  <c r="N39" i="63"/>
  <c r="O39" i="63"/>
  <c r="B40" i="63"/>
  <c r="B39" i="62"/>
  <c r="C39" i="62"/>
  <c r="B41" i="62"/>
  <c r="D39" i="62"/>
  <c r="E39" i="62"/>
  <c r="F39" i="62"/>
  <c r="G39" i="62"/>
  <c r="H39" i="62"/>
  <c r="I39" i="62"/>
  <c r="J39" i="62"/>
  <c r="K39" i="62"/>
  <c r="L39" i="62"/>
  <c r="M39" i="62"/>
  <c r="N39" i="62"/>
  <c r="O39" i="62"/>
  <c r="B40" i="62"/>
  <c r="B39" i="61"/>
  <c r="C39" i="61"/>
  <c r="B41" i="61"/>
  <c r="D39" i="61"/>
  <c r="E39" i="61"/>
  <c r="F39" i="61"/>
  <c r="G39" i="61"/>
  <c r="H39" i="61"/>
  <c r="I39" i="61"/>
  <c r="J39" i="61"/>
  <c r="K39" i="61"/>
  <c r="L39" i="61"/>
  <c r="M39" i="61"/>
  <c r="N39" i="61"/>
  <c r="O39" i="61"/>
  <c r="B40" i="61"/>
  <c r="B39" i="60"/>
  <c r="C39" i="60"/>
  <c r="B41" i="60"/>
  <c r="D39" i="60"/>
  <c r="E39" i="60"/>
  <c r="F39" i="60"/>
  <c r="G39" i="60"/>
  <c r="H39" i="60"/>
  <c r="I39" i="60"/>
  <c r="J39" i="60"/>
  <c r="K39" i="60"/>
  <c r="L39" i="60"/>
  <c r="M39" i="60"/>
  <c r="N39" i="60"/>
  <c r="O39" i="60"/>
  <c r="B40" i="60"/>
  <c r="B39" i="59"/>
  <c r="B40" i="59"/>
  <c r="C39" i="59"/>
  <c r="D39" i="59"/>
  <c r="E39" i="59"/>
  <c r="F39" i="59"/>
  <c r="G39" i="59"/>
  <c r="H39" i="59"/>
  <c r="I39" i="59"/>
  <c r="J39" i="59"/>
  <c r="K39" i="59"/>
  <c r="L39" i="59"/>
  <c r="M39" i="59"/>
  <c r="N39" i="59"/>
  <c r="O39" i="59"/>
  <c r="B41" i="59"/>
  <c r="D5" i="75"/>
  <c r="B19" i="75"/>
  <c r="B16" i="75"/>
  <c r="B20" i="75"/>
  <c r="B24" i="75"/>
  <c r="B18" i="75"/>
  <c r="B22" i="75"/>
  <c r="D41" i="65"/>
  <c r="C41" i="63"/>
  <c r="E41" i="63"/>
  <c r="C41" i="60"/>
  <c r="C41" i="59"/>
  <c r="G41" i="63"/>
  <c r="G42" i="63"/>
  <c r="B39" i="57"/>
  <c r="C39" i="57"/>
  <c r="D39" i="57"/>
  <c r="E39" i="57"/>
  <c r="F39" i="57"/>
  <c r="G39" i="57"/>
  <c r="H39" i="57"/>
  <c r="I39" i="57"/>
  <c r="J39" i="57"/>
  <c r="K39" i="57"/>
  <c r="L39" i="57"/>
  <c r="M39" i="57"/>
  <c r="N39" i="57"/>
  <c r="O39" i="57"/>
  <c r="A35" i="56"/>
  <c r="B39" i="56"/>
  <c r="C39" i="56"/>
  <c r="B41" i="56"/>
  <c r="D41" i="56"/>
  <c r="D39" i="56"/>
  <c r="E39" i="56"/>
  <c r="F39" i="56"/>
  <c r="G39" i="56"/>
  <c r="H39" i="56"/>
  <c r="I39" i="56"/>
  <c r="J39" i="56"/>
  <c r="K39" i="56"/>
  <c r="L39" i="56"/>
  <c r="M39" i="56"/>
  <c r="N39" i="56"/>
  <c r="O39" i="56"/>
  <c r="B40" i="56"/>
  <c r="B39" i="55"/>
  <c r="C39" i="55"/>
  <c r="B41" i="55"/>
  <c r="D39" i="55"/>
  <c r="E39" i="55"/>
  <c r="F39" i="55"/>
  <c r="G39" i="55"/>
  <c r="H39" i="55"/>
  <c r="I39" i="55"/>
  <c r="J39" i="55"/>
  <c r="K39" i="55"/>
  <c r="L39" i="55"/>
  <c r="M39" i="55"/>
  <c r="N39" i="55"/>
  <c r="O39" i="55"/>
  <c r="B40" i="55"/>
  <c r="B39" i="54"/>
  <c r="C39" i="54"/>
  <c r="D39" i="54"/>
  <c r="E39" i="54"/>
  <c r="F39" i="54"/>
  <c r="G39" i="54"/>
  <c r="B41" i="54"/>
  <c r="H39" i="54"/>
  <c r="I39" i="54"/>
  <c r="J39" i="54"/>
  <c r="K39" i="54"/>
  <c r="L39" i="54"/>
  <c r="M39" i="54"/>
  <c r="N39" i="54"/>
  <c r="O39" i="54"/>
  <c r="B40" i="54"/>
  <c r="B39" i="53"/>
  <c r="C39" i="53"/>
  <c r="D39" i="53"/>
  <c r="E39" i="53"/>
  <c r="F39" i="53"/>
  <c r="G39" i="53"/>
  <c r="B41" i="53"/>
  <c r="H39" i="53"/>
  <c r="I39" i="53"/>
  <c r="J39" i="53"/>
  <c r="K39" i="53"/>
  <c r="L39" i="53"/>
  <c r="M39" i="53"/>
  <c r="N39" i="53"/>
  <c r="O39" i="53"/>
  <c r="B40" i="53"/>
  <c r="B39" i="52"/>
  <c r="C39" i="52"/>
  <c r="D39" i="52"/>
  <c r="B40" i="52"/>
  <c r="E39" i="52"/>
  <c r="F39" i="52"/>
  <c r="G39" i="52"/>
  <c r="B41" i="52"/>
  <c r="H39" i="52"/>
  <c r="I39" i="52"/>
  <c r="J39" i="52"/>
  <c r="K39" i="52"/>
  <c r="L39" i="52"/>
  <c r="M39" i="52"/>
  <c r="N39" i="52"/>
  <c r="O39" i="52"/>
  <c r="B39" i="51"/>
  <c r="C39" i="51"/>
  <c r="D39" i="51"/>
  <c r="E39" i="51"/>
  <c r="F39" i="51"/>
  <c r="G39" i="51"/>
  <c r="H39" i="51"/>
  <c r="I39" i="51"/>
  <c r="J39" i="51"/>
  <c r="K39" i="51"/>
  <c r="L39" i="51"/>
  <c r="M39" i="51"/>
  <c r="N39" i="51"/>
  <c r="O39" i="51"/>
  <c r="B40" i="51"/>
  <c r="B39" i="50"/>
  <c r="C39" i="50"/>
  <c r="D39" i="50"/>
  <c r="E39" i="50"/>
  <c r="F39" i="50"/>
  <c r="G39" i="50"/>
  <c r="B41" i="50"/>
  <c r="H39" i="50"/>
  <c r="I39" i="50"/>
  <c r="J39" i="50"/>
  <c r="K39" i="50"/>
  <c r="L39" i="50"/>
  <c r="M39" i="50"/>
  <c r="N39" i="50"/>
  <c r="O39" i="50"/>
  <c r="B40" i="50"/>
  <c r="B39" i="49"/>
  <c r="B40" i="49"/>
  <c r="C39" i="49"/>
  <c r="B41" i="49"/>
  <c r="D39" i="49"/>
  <c r="E39" i="49"/>
  <c r="F39" i="49"/>
  <c r="G39" i="49"/>
  <c r="H39" i="49"/>
  <c r="I39" i="49"/>
  <c r="J39" i="49"/>
  <c r="K39" i="49"/>
  <c r="L39" i="49"/>
  <c r="M39" i="49"/>
  <c r="N39" i="49"/>
  <c r="O39" i="49"/>
  <c r="B39" i="48"/>
  <c r="B40" i="48"/>
  <c r="C39" i="48"/>
  <c r="D39" i="48"/>
  <c r="E39" i="48"/>
  <c r="F39" i="48"/>
  <c r="G39" i="48"/>
  <c r="H39" i="48"/>
  <c r="I39" i="48"/>
  <c r="J39" i="48"/>
  <c r="K39" i="48"/>
  <c r="L39" i="48"/>
  <c r="M39" i="48"/>
  <c r="N39" i="48"/>
  <c r="O39" i="48"/>
  <c r="B39" i="47"/>
  <c r="B40" i="47"/>
  <c r="C39" i="47"/>
  <c r="D39" i="47"/>
  <c r="E39" i="47"/>
  <c r="F39" i="47"/>
  <c r="G39" i="47"/>
  <c r="H39" i="47"/>
  <c r="I39" i="47"/>
  <c r="J39" i="47"/>
  <c r="K39" i="47"/>
  <c r="L39" i="47"/>
  <c r="M39" i="47"/>
  <c r="N39" i="47"/>
  <c r="O39" i="47"/>
  <c r="A7" i="46"/>
  <c r="A35" i="46"/>
  <c r="B39" i="46"/>
  <c r="B40" i="46"/>
  <c r="C39" i="46"/>
  <c r="D39" i="46"/>
  <c r="E39" i="46"/>
  <c r="F39" i="46"/>
  <c r="G39" i="46"/>
  <c r="H39" i="46"/>
  <c r="I39" i="46"/>
  <c r="J39" i="46"/>
  <c r="K39" i="46"/>
  <c r="L39" i="46"/>
  <c r="M39" i="46"/>
  <c r="N39" i="46"/>
  <c r="O39" i="46"/>
  <c r="B39" i="45"/>
  <c r="C39" i="45"/>
  <c r="D39" i="45"/>
  <c r="E39" i="45"/>
  <c r="B41" i="45"/>
  <c r="D41" i="45"/>
  <c r="F39" i="45"/>
  <c r="B40" i="45"/>
  <c r="B42" i="45"/>
  <c r="D15" i="77"/>
  <c r="G39" i="45"/>
  <c r="H39" i="45"/>
  <c r="I39" i="45"/>
  <c r="J39" i="45"/>
  <c r="K39" i="45"/>
  <c r="L39" i="45"/>
  <c r="M39" i="45"/>
  <c r="N39" i="45"/>
  <c r="O39" i="45"/>
  <c r="C41" i="45"/>
  <c r="E41" i="45"/>
  <c r="B41" i="51"/>
  <c r="C41" i="51"/>
  <c r="E41" i="51"/>
  <c r="C41" i="56"/>
  <c r="E41" i="56"/>
  <c r="D41" i="55"/>
  <c r="D41" i="52"/>
  <c r="D41" i="51"/>
  <c r="G41" i="45"/>
  <c r="G42" i="45"/>
  <c r="A6" i="42"/>
  <c r="A7" i="42"/>
  <c r="A10" i="42"/>
  <c r="A12" i="42"/>
  <c r="A15" i="42"/>
  <c r="A16" i="42"/>
  <c r="A19" i="42"/>
  <c r="A20" i="42"/>
  <c r="A23" i="42"/>
  <c r="A24" i="42"/>
  <c r="A26" i="42"/>
  <c r="A28" i="42"/>
  <c r="A30" i="42"/>
  <c r="A31" i="42"/>
  <c r="A35" i="42"/>
  <c r="A36" i="42"/>
  <c r="B39" i="42"/>
  <c r="B40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A6" i="41"/>
  <c r="A7" i="41"/>
  <c r="A10" i="41"/>
  <c r="A12" i="41"/>
  <c r="A15" i="41"/>
  <c r="A16" i="41"/>
  <c r="A18" i="41"/>
  <c r="A19" i="41"/>
  <c r="A20" i="41"/>
  <c r="A22" i="41"/>
  <c r="A24" i="41"/>
  <c r="A26" i="41"/>
  <c r="A27" i="41"/>
  <c r="A28" i="41"/>
  <c r="A32" i="41"/>
  <c r="A35" i="41"/>
  <c r="A36" i="41"/>
  <c r="B39" i="41"/>
  <c r="C39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A5" i="40"/>
  <c r="A6" i="40"/>
  <c r="A7" i="40"/>
  <c r="A10" i="40"/>
  <c r="A12" i="40"/>
  <c r="A13" i="40"/>
  <c r="A15" i="40"/>
  <c r="A16" i="40"/>
  <c r="A17" i="40"/>
  <c r="A19" i="40"/>
  <c r="A20" i="40"/>
  <c r="A23" i="40"/>
  <c r="A24" i="40"/>
  <c r="A26" i="40"/>
  <c r="A28" i="40"/>
  <c r="A31" i="40"/>
  <c r="A32" i="40"/>
  <c r="A33" i="40"/>
  <c r="A35" i="40"/>
  <c r="A36" i="40"/>
  <c r="A37" i="40"/>
  <c r="B39" i="40"/>
  <c r="C39" i="40"/>
  <c r="D39" i="40"/>
  <c r="E39" i="40"/>
  <c r="F39" i="40"/>
  <c r="G39" i="40"/>
  <c r="H39" i="40"/>
  <c r="I39" i="40"/>
  <c r="J39" i="40"/>
  <c r="K39" i="40"/>
  <c r="L39" i="40"/>
  <c r="M39" i="40"/>
  <c r="B41" i="40"/>
  <c r="N39" i="40"/>
  <c r="O39" i="40"/>
  <c r="A6" i="39"/>
  <c r="A7" i="39"/>
  <c r="A10" i="39"/>
  <c r="A12" i="39"/>
  <c r="A15" i="39"/>
  <c r="A19" i="39"/>
  <c r="A22" i="39"/>
  <c r="A23" i="39"/>
  <c r="A24" i="39"/>
  <c r="A26" i="39"/>
  <c r="A27" i="39"/>
  <c r="A28" i="39"/>
  <c r="A34" i="39"/>
  <c r="A35" i="39"/>
  <c r="B39" i="39"/>
  <c r="B40" i="39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A7" i="38"/>
  <c r="A10" i="38"/>
  <c r="A15" i="38"/>
  <c r="A19" i="38"/>
  <c r="A20" i="38"/>
  <c r="A22" i="38"/>
  <c r="A24" i="38"/>
  <c r="A26" i="38"/>
  <c r="A28" i="38"/>
  <c r="A31" i="38"/>
  <c r="A35" i="38"/>
  <c r="A36" i="38"/>
  <c r="B39" i="38"/>
  <c r="B40" i="38"/>
  <c r="C39" i="38"/>
  <c r="D39" i="38"/>
  <c r="E39" i="38"/>
  <c r="F39" i="38"/>
  <c r="G39" i="38"/>
  <c r="H39" i="38"/>
  <c r="I39" i="38"/>
  <c r="B41" i="38"/>
  <c r="J39" i="38"/>
  <c r="K39" i="38"/>
  <c r="L39" i="38"/>
  <c r="M39" i="38"/>
  <c r="N39" i="38"/>
  <c r="O39" i="38"/>
  <c r="A5" i="37"/>
  <c r="A6" i="37"/>
  <c r="A7" i="37"/>
  <c r="A8" i="37"/>
  <c r="A10" i="37"/>
  <c r="A12" i="37"/>
  <c r="A13" i="37"/>
  <c r="A15" i="37"/>
  <c r="A17" i="37"/>
  <c r="A19" i="37"/>
  <c r="A21" i="37"/>
  <c r="A22" i="37"/>
  <c r="A23" i="37"/>
  <c r="A24" i="37"/>
  <c r="A25" i="37"/>
  <c r="A26" i="37"/>
  <c r="A27" i="37"/>
  <c r="A29" i="37"/>
  <c r="A30" i="37"/>
  <c r="A33" i="37"/>
  <c r="A35" i="37"/>
  <c r="B39" i="37"/>
  <c r="C39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A7" i="36"/>
  <c r="A8" i="36"/>
  <c r="A10" i="36"/>
  <c r="A12" i="36"/>
  <c r="A15" i="36"/>
  <c r="A18" i="36"/>
  <c r="A19" i="36"/>
  <c r="A20" i="36"/>
  <c r="A24" i="36"/>
  <c r="A26" i="36"/>
  <c r="A28" i="36"/>
  <c r="A34" i="36"/>
  <c r="A35" i="36"/>
  <c r="A36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B40" i="36"/>
  <c r="A7" i="35"/>
  <c r="A10" i="35"/>
  <c r="A11" i="35"/>
  <c r="A12" i="35"/>
  <c r="A15" i="35"/>
  <c r="A16" i="35"/>
  <c r="A18" i="35"/>
  <c r="A19" i="35"/>
  <c r="A20" i="35"/>
  <c r="A22" i="35"/>
  <c r="A23" i="35"/>
  <c r="A24" i="35"/>
  <c r="A26" i="35"/>
  <c r="A27" i="35"/>
  <c r="A28" i="35"/>
  <c r="A35" i="35"/>
  <c r="A36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B41" i="35"/>
  <c r="N39" i="35"/>
  <c r="O39" i="35"/>
  <c r="A5" i="34"/>
  <c r="A6" i="34"/>
  <c r="A7" i="34"/>
  <c r="A10" i="34"/>
  <c r="A12" i="34"/>
  <c r="A13" i="34"/>
  <c r="A15" i="34"/>
  <c r="A16" i="34"/>
  <c r="A18" i="34"/>
  <c r="A19" i="34"/>
  <c r="A20" i="34"/>
  <c r="A22" i="34"/>
  <c r="A23" i="34"/>
  <c r="A24" i="34"/>
  <c r="A26" i="34"/>
  <c r="A27" i="34"/>
  <c r="A28" i="34"/>
  <c r="A32" i="34"/>
  <c r="A33" i="34"/>
  <c r="A34" i="34"/>
  <c r="A35" i="34"/>
  <c r="A36" i="34"/>
  <c r="B39" i="34"/>
  <c r="B40" i="34"/>
  <c r="C39" i="34"/>
  <c r="D39" i="34"/>
  <c r="E39" i="34"/>
  <c r="F39" i="34"/>
  <c r="G39" i="34"/>
  <c r="H39" i="34"/>
  <c r="I39" i="34"/>
  <c r="B41" i="34"/>
  <c r="J39" i="34"/>
  <c r="K39" i="34"/>
  <c r="L39" i="34"/>
  <c r="M39" i="34"/>
  <c r="N39" i="34"/>
  <c r="O39" i="34"/>
  <c r="B39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O39" i="33"/>
  <c r="B40" i="33"/>
  <c r="B41" i="33"/>
  <c r="B39" i="32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39" i="30"/>
  <c r="C39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B40" i="30"/>
  <c r="D41" i="40"/>
  <c r="C41" i="38"/>
  <c r="B3" i="19"/>
  <c r="D3" i="19" s="1"/>
  <c r="B3" i="21"/>
  <c r="B3" i="22"/>
  <c r="B3" i="23"/>
  <c r="H3" i="23" s="1"/>
  <c r="J3" i="23"/>
  <c r="A5" i="23"/>
  <c r="B3" i="24"/>
  <c r="J3" i="24" s="1"/>
  <c r="B3" i="25"/>
  <c r="F3" i="25" s="1"/>
  <c r="L3" i="25" s="1"/>
  <c r="B3" i="26"/>
  <c r="F3" i="26" s="1"/>
  <c r="N3" i="26" s="1"/>
  <c r="B3" i="27"/>
  <c r="D3" i="27" s="1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41" i="29"/>
  <c r="B39" i="29"/>
  <c r="B40" i="29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B40" i="28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41" i="27"/>
  <c r="B39" i="27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B40" i="26"/>
  <c r="O39" i="25"/>
  <c r="N39" i="25"/>
  <c r="M39" i="25"/>
  <c r="L39" i="25"/>
  <c r="K39" i="25"/>
  <c r="J39" i="25"/>
  <c r="I39" i="25"/>
  <c r="H39" i="25"/>
  <c r="G39" i="25"/>
  <c r="F39" i="25"/>
  <c r="E39" i="25"/>
  <c r="B41" i="25"/>
  <c r="D39" i="25"/>
  <c r="C39" i="25"/>
  <c r="B39" i="25"/>
  <c r="B40" i="25"/>
  <c r="B42" i="25"/>
  <c r="O39" i="24"/>
  <c r="N39" i="24"/>
  <c r="M39" i="24"/>
  <c r="L39" i="24"/>
  <c r="K39" i="24"/>
  <c r="J39" i="24"/>
  <c r="I39" i="24"/>
  <c r="H39" i="24"/>
  <c r="G39" i="24"/>
  <c r="F39" i="24"/>
  <c r="E39" i="24"/>
  <c r="B41" i="24"/>
  <c r="D39" i="24"/>
  <c r="C39" i="24"/>
  <c r="B39" i="24"/>
  <c r="B40" i="24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41" i="23"/>
  <c r="B39" i="23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41" i="22"/>
  <c r="B39" i="22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41" i="21"/>
  <c r="B39" i="21"/>
  <c r="B40" i="21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41" i="20"/>
  <c r="B39" i="20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41" i="19"/>
  <c r="B39" i="19"/>
  <c r="B40" i="19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B40" i="18"/>
  <c r="C39" i="18"/>
  <c r="B41" i="18"/>
  <c r="B39" i="18"/>
  <c r="L39" i="1"/>
  <c r="B40" i="1"/>
  <c r="M39" i="1"/>
  <c r="N39" i="1"/>
  <c r="O39" i="1"/>
  <c r="C39" i="1"/>
  <c r="B41" i="1"/>
  <c r="D39" i="1"/>
  <c r="E39" i="1"/>
  <c r="F39" i="1"/>
  <c r="G39" i="1"/>
  <c r="H39" i="1"/>
  <c r="I39" i="1"/>
  <c r="J39" i="1"/>
  <c r="K39" i="1"/>
  <c r="B39" i="1"/>
  <c r="J3" i="1"/>
  <c r="H3" i="1"/>
  <c r="F3" i="1"/>
  <c r="D41" i="29"/>
  <c r="C41" i="29"/>
  <c r="E41" i="29"/>
  <c r="B42" i="29"/>
  <c r="D41" i="23"/>
  <c r="C41" i="23"/>
  <c r="E41" i="23"/>
  <c r="G41" i="23"/>
  <c r="G42" i="23"/>
  <c r="E23" i="75"/>
  <c r="D3" i="23"/>
  <c r="C41" i="22"/>
  <c r="C41" i="25"/>
  <c r="E41" i="25"/>
  <c r="G41" i="25"/>
  <c r="D41" i="25"/>
  <c r="H3" i="26"/>
  <c r="D3" i="26"/>
  <c r="G42" i="25"/>
  <c r="D1" i="79"/>
  <c r="F3" i="22"/>
  <c r="D3" i="24"/>
  <c r="A33" i="35"/>
  <c r="A25" i="35"/>
  <c r="A13" i="35"/>
  <c r="A5" i="35"/>
  <c r="A33" i="41"/>
  <c r="A29" i="41"/>
  <c r="A17" i="41"/>
  <c r="A13" i="41"/>
  <c r="A5" i="41"/>
  <c r="A37" i="42"/>
  <c r="A33" i="42"/>
  <c r="A17" i="42"/>
  <c r="A13" i="42"/>
  <c r="A5" i="42"/>
  <c r="H3" i="19"/>
  <c r="A33" i="36"/>
  <c r="A21" i="36"/>
  <c r="A13" i="36"/>
  <c r="A5" i="36"/>
  <c r="A33" i="39"/>
  <c r="A21" i="39"/>
  <c r="A17" i="39"/>
  <c r="A13" i="39"/>
  <c r="A5" i="39"/>
  <c r="A13" i="50"/>
  <c r="F3" i="24"/>
  <c r="N3" i="24" s="1"/>
  <c r="H3" i="24"/>
  <c r="A33" i="38"/>
  <c r="A17" i="38"/>
  <c r="A13" i="38"/>
  <c r="A5" i="38"/>
  <c r="A33" i="49"/>
  <c r="A33" i="54"/>
  <c r="A33" i="50"/>
  <c r="A20" i="59"/>
  <c r="L3" i="26"/>
  <c r="A33" i="70"/>
  <c r="A33" i="65"/>
  <c r="A6" i="55"/>
  <c r="A10" i="57"/>
  <c r="A10" i="56"/>
  <c r="A10" i="46"/>
  <c r="A10" i="59"/>
  <c r="A10" i="55"/>
  <c r="A10" i="50"/>
  <c r="A10" i="49"/>
  <c r="A22" i="56"/>
  <c r="A26" i="57"/>
  <c r="A26" i="49"/>
  <c r="A5" i="59"/>
  <c r="A5" i="53"/>
  <c r="A5" i="52"/>
  <c r="A5" i="48"/>
  <c r="A5" i="47"/>
  <c r="A5" i="57"/>
  <c r="A5" i="56"/>
  <c r="A5" i="51"/>
  <c r="A5" i="46"/>
  <c r="A5" i="55"/>
  <c r="A13" i="52"/>
  <c r="A13" i="47"/>
  <c r="A13" i="51"/>
  <c r="A13" i="46"/>
  <c r="A8" i="54"/>
  <c r="A8" i="50"/>
  <c r="A8" i="49"/>
  <c r="A8" i="52"/>
  <c r="A8" i="48"/>
  <c r="A8" i="47"/>
  <c r="A8" i="56"/>
  <c r="A8" i="51"/>
  <c r="A8" i="46"/>
  <c r="A24" i="52"/>
  <c r="A24" i="46"/>
  <c r="A36" i="54"/>
  <c r="A36" i="49"/>
  <c r="A36" i="53"/>
  <c r="A36" i="52"/>
  <c r="A36" i="47"/>
  <c r="A36" i="59"/>
  <c r="A36" i="57"/>
  <c r="A36" i="51"/>
  <c r="A36" i="46"/>
  <c r="A20" i="54"/>
  <c r="A20" i="49"/>
  <c r="A20" i="53"/>
  <c r="A20" i="52"/>
  <c r="A20" i="47"/>
  <c r="A20" i="57"/>
  <c r="A20" i="56"/>
  <c r="A20" i="46"/>
  <c r="B26" i="76"/>
  <c r="B16" i="76"/>
  <c r="A8" i="59"/>
  <c r="A7" i="55"/>
  <c r="A7" i="54"/>
  <c r="A7" i="50"/>
  <c r="A7" i="49"/>
  <c r="A7" i="59"/>
  <c r="A7" i="53"/>
  <c r="A7" i="52"/>
  <c r="A7" i="48"/>
  <c r="A7" i="47"/>
  <c r="A15" i="55"/>
  <c r="A15" i="50"/>
  <c r="A15" i="49"/>
  <c r="A15" i="59"/>
  <c r="A15" i="52"/>
  <c r="A15" i="48"/>
  <c r="A15" i="47"/>
  <c r="A19" i="55"/>
  <c r="A19" i="54"/>
  <c r="A19" i="50"/>
  <c r="A19" i="49"/>
  <c r="A19" i="59"/>
  <c r="A19" i="53"/>
  <c r="A19" i="52"/>
  <c r="A19" i="48"/>
  <c r="A19" i="47"/>
  <c r="A35" i="55"/>
  <c r="A35" i="59"/>
  <c r="A35" i="54"/>
  <c r="A35" i="50"/>
  <c r="A35" i="49"/>
  <c r="A35" i="53"/>
  <c r="A35" i="52"/>
  <c r="A35" i="48"/>
  <c r="A35" i="47"/>
  <c r="A33" i="53"/>
  <c r="A33" i="52"/>
  <c r="A33" i="48"/>
  <c r="A33" i="47"/>
  <c r="A33" i="57"/>
  <c r="A33" i="56"/>
  <c r="A33" i="51"/>
  <c r="A33" i="46"/>
  <c r="A33" i="55"/>
  <c r="B18" i="77"/>
  <c r="A20" i="62"/>
  <c r="L3" i="24"/>
  <c r="A15" i="66"/>
  <c r="A5" i="63"/>
  <c r="A5" i="71"/>
  <c r="A5" i="67"/>
  <c r="A19" i="71"/>
  <c r="A19" i="70"/>
  <c r="A19" i="69"/>
  <c r="A19" i="68"/>
  <c r="A19" i="67"/>
  <c r="A19" i="66"/>
  <c r="A19" i="65"/>
  <c r="A19" i="64"/>
  <c r="A19" i="63"/>
  <c r="A19" i="62"/>
  <c r="A19" i="61"/>
  <c r="A19" i="60"/>
  <c r="A36" i="70"/>
  <c r="A36" i="65"/>
  <c r="A36" i="60"/>
  <c r="A35" i="71"/>
  <c r="A35" i="70"/>
  <c r="A35" i="68"/>
  <c r="A35" i="67"/>
  <c r="A35" i="66"/>
  <c r="A35" i="64"/>
  <c r="A35" i="63"/>
  <c r="A35" i="62"/>
  <c r="A35" i="60"/>
  <c r="A7" i="71"/>
  <c r="A7" i="70"/>
  <c r="A7" i="68"/>
  <c r="A7" i="67"/>
  <c r="A7" i="66"/>
  <c r="A7" i="64"/>
  <c r="A7" i="63"/>
  <c r="A7" i="62"/>
  <c r="A7" i="60"/>
  <c r="A8" i="71"/>
  <c r="A8" i="70"/>
  <c r="A8" i="68"/>
  <c r="A8" i="67"/>
  <c r="A8" i="66"/>
  <c r="A8" i="64"/>
  <c r="A8" i="63"/>
  <c r="A8" i="62"/>
  <c r="A8" i="60"/>
  <c r="A10" i="68"/>
  <c r="A10" i="67"/>
  <c r="A10" i="63"/>
  <c r="A10" i="61"/>
  <c r="C41" i="1"/>
  <c r="E41" i="1"/>
  <c r="G41" i="1"/>
  <c r="G42" i="1"/>
  <c r="D41" i="1"/>
  <c r="D41" i="35"/>
  <c r="C41" i="35"/>
  <c r="D41" i="53"/>
  <c r="C41" i="53"/>
  <c r="E41" i="53"/>
  <c r="B42" i="53"/>
  <c r="D17" i="75"/>
  <c r="C44" i="29"/>
  <c r="A36" i="71"/>
  <c r="A36" i="67"/>
  <c r="A36" i="63"/>
  <c r="C44" i="25"/>
  <c r="D21" i="75"/>
  <c r="B41" i="57"/>
  <c r="B42" i="1"/>
  <c r="A36" i="61"/>
  <c r="A36" i="66"/>
  <c r="A5" i="62"/>
  <c r="A5" i="70"/>
  <c r="A5" i="66"/>
  <c r="A5" i="61"/>
  <c r="A5" i="69"/>
  <c r="A5" i="65"/>
  <c r="A20" i="70"/>
  <c r="A20" i="64"/>
  <c r="E21" i="75"/>
  <c r="H44" i="25"/>
  <c r="G41" i="29"/>
  <c r="G42" i="29"/>
  <c r="D41" i="22"/>
  <c r="D41" i="27"/>
  <c r="C41" i="27"/>
  <c r="B41" i="30"/>
  <c r="D41" i="38"/>
  <c r="E41" i="38"/>
  <c r="C41" i="40"/>
  <c r="E41" i="40"/>
  <c r="G41" i="40"/>
  <c r="G42" i="40"/>
  <c r="C44" i="45"/>
  <c r="L3" i="1"/>
  <c r="N3" i="1"/>
  <c r="C41" i="24"/>
  <c r="D41" i="24"/>
  <c r="C41" i="34"/>
  <c r="E41" i="34"/>
  <c r="D41" i="34"/>
  <c r="A36" i="62"/>
  <c r="A36" i="68"/>
  <c r="A15" i="65"/>
  <c r="A15" i="61"/>
  <c r="A15" i="60"/>
  <c r="E41" i="22"/>
  <c r="G41" i="22"/>
  <c r="G42" i="22"/>
  <c r="D41" i="20"/>
  <c r="C41" i="20"/>
  <c r="D41" i="21"/>
  <c r="C41" i="21"/>
  <c r="E41" i="21"/>
  <c r="B42" i="21"/>
  <c r="G41" i="34"/>
  <c r="G42" i="34"/>
  <c r="B40" i="35"/>
  <c r="B40" i="41"/>
  <c r="G41" i="50"/>
  <c r="G42" i="50"/>
  <c r="D41" i="50"/>
  <c r="C41" i="50"/>
  <c r="E41" i="50"/>
  <c r="B42" i="50"/>
  <c r="C41" i="68"/>
  <c r="E41" i="68"/>
  <c r="G41" i="68"/>
  <c r="G42" i="68"/>
  <c r="D41" i="68"/>
  <c r="D41" i="70"/>
  <c r="C41" i="70"/>
  <c r="E41" i="70"/>
  <c r="G41" i="70"/>
  <c r="G42" i="70"/>
  <c r="B19" i="77"/>
  <c r="B16" i="77"/>
  <c r="B20" i="77"/>
  <c r="B21" i="77"/>
  <c r="A36" i="64"/>
  <c r="A36" i="69"/>
  <c r="A33" i="68"/>
  <c r="A33" i="69"/>
  <c r="A33" i="63"/>
  <c r="A33" i="67"/>
  <c r="A33" i="62"/>
  <c r="A33" i="60"/>
  <c r="A33" i="71"/>
  <c r="A33" i="66"/>
  <c r="A33" i="61"/>
  <c r="A33" i="64"/>
  <c r="H44" i="23"/>
  <c r="D41" i="18"/>
  <c r="C41" i="18"/>
  <c r="E41" i="18"/>
  <c r="G41" i="18"/>
  <c r="G42" i="18"/>
  <c r="D41" i="19"/>
  <c r="C41" i="19"/>
  <c r="B42" i="34"/>
  <c r="B42" i="56"/>
  <c r="G41" i="56"/>
  <c r="G42" i="56"/>
  <c r="B40" i="23"/>
  <c r="B42" i="23"/>
  <c r="B41" i="31"/>
  <c r="D41" i="33"/>
  <c r="C41" i="33"/>
  <c r="B41" i="36"/>
  <c r="E15" i="77"/>
  <c r="H44" i="45"/>
  <c r="D41" i="49"/>
  <c r="C41" i="49"/>
  <c r="E41" i="49"/>
  <c r="B42" i="49"/>
  <c r="B42" i="51"/>
  <c r="D41" i="67"/>
  <c r="C41" i="67"/>
  <c r="A18" i="45"/>
  <c r="A18" i="42"/>
  <c r="A18" i="39"/>
  <c r="A18" i="38"/>
  <c r="A18" i="37"/>
  <c r="B40" i="20"/>
  <c r="B40" i="22"/>
  <c r="B42" i="22"/>
  <c r="B41" i="26"/>
  <c r="B41" i="28"/>
  <c r="D3" i="25"/>
  <c r="B40" i="31"/>
  <c r="B40" i="32"/>
  <c r="B40" i="37"/>
  <c r="B41" i="39"/>
  <c r="B40" i="40"/>
  <c r="B42" i="40"/>
  <c r="B41" i="42"/>
  <c r="C41" i="52"/>
  <c r="E41" i="52"/>
  <c r="B42" i="52"/>
  <c r="G41" i="52"/>
  <c r="G42" i="52"/>
  <c r="D41" i="54"/>
  <c r="C41" i="54"/>
  <c r="C41" i="55"/>
  <c r="E41" i="55"/>
  <c r="B42" i="55"/>
  <c r="G41" i="55"/>
  <c r="G42" i="55"/>
  <c r="D41" i="66"/>
  <c r="C41" i="66"/>
  <c r="E41" i="66"/>
  <c r="B42" i="66"/>
  <c r="G41" i="66"/>
  <c r="G42" i="66"/>
  <c r="D41" i="69"/>
  <c r="C41" i="69"/>
  <c r="D41" i="71"/>
  <c r="C41" i="71"/>
  <c r="E41" i="71"/>
  <c r="G41" i="71"/>
  <c r="G42" i="71"/>
  <c r="B28" i="75"/>
  <c r="A10" i="48"/>
  <c r="A10" i="47"/>
  <c r="A10" i="53"/>
  <c r="A10" i="52"/>
  <c r="B40" i="27"/>
  <c r="H3" i="27"/>
  <c r="F3" i="27"/>
  <c r="B41" i="32"/>
  <c r="B41" i="37"/>
  <c r="B41" i="41"/>
  <c r="D41" i="62"/>
  <c r="C41" i="62"/>
  <c r="E41" i="62"/>
  <c r="G41" i="62"/>
  <c r="G42" i="62"/>
  <c r="B40" i="64"/>
  <c r="B42" i="70"/>
  <c r="E19" i="78"/>
  <c r="H44" i="63"/>
  <c r="D41" i="61"/>
  <c r="C41" i="61"/>
  <c r="E41" i="61"/>
  <c r="B42" i="61"/>
  <c r="G41" i="61"/>
  <c r="G42" i="61"/>
  <c r="B41" i="64"/>
  <c r="A19" i="51"/>
  <c r="A19" i="46"/>
  <c r="A26" i="48"/>
  <c r="A26" i="47"/>
  <c r="A8" i="34"/>
  <c r="A8" i="38"/>
  <c r="A8" i="39"/>
  <c r="A8" i="40"/>
  <c r="A8" i="42"/>
  <c r="G41" i="51"/>
  <c r="G42" i="51"/>
  <c r="B41" i="46"/>
  <c r="B41" i="47"/>
  <c r="A19" i="56"/>
  <c r="A19" i="57"/>
  <c r="D41" i="59"/>
  <c r="D41" i="60"/>
  <c r="E41" i="60"/>
  <c r="B42" i="63"/>
  <c r="C41" i="65"/>
  <c r="E41" i="65"/>
  <c r="G41" i="65"/>
  <c r="G42" i="65"/>
  <c r="B42" i="68"/>
  <c r="A15" i="46"/>
  <c r="A15" i="57"/>
  <c r="A15" i="56"/>
  <c r="A8" i="35"/>
  <c r="A8" i="41"/>
  <c r="B41" i="48"/>
  <c r="B40" i="57"/>
  <c r="E41" i="59"/>
  <c r="B42" i="59"/>
  <c r="B42" i="65"/>
  <c r="B40" i="71"/>
  <c r="B42" i="71"/>
  <c r="A5" i="54"/>
  <c r="A5" i="49"/>
  <c r="A7" i="57"/>
  <c r="A7" i="56"/>
  <c r="A7" i="51"/>
  <c r="D17" i="78"/>
  <c r="C44" i="61"/>
  <c r="H44" i="68"/>
  <c r="E24" i="78"/>
  <c r="B42" i="38"/>
  <c r="G41" i="38"/>
  <c r="G42" i="38"/>
  <c r="C44" i="59"/>
  <c r="D15" i="78"/>
  <c r="D28" i="78" s="1"/>
  <c r="H44" i="70"/>
  <c r="E26" i="78"/>
  <c r="E15" i="75"/>
  <c r="H44" i="1"/>
  <c r="B42" i="60"/>
  <c r="G41" i="60"/>
  <c r="G42" i="60"/>
  <c r="H44" i="71"/>
  <c r="E27" i="78"/>
  <c r="D22" i="77"/>
  <c r="C44" i="52"/>
  <c r="E16" i="75"/>
  <c r="H44" i="18"/>
  <c r="H44" i="22"/>
  <c r="E24" i="75"/>
  <c r="E25" i="76"/>
  <c r="E28" i="76" s="1"/>
  <c r="H44" i="40"/>
  <c r="D24" i="78"/>
  <c r="C44" i="68"/>
  <c r="E21" i="77"/>
  <c r="H44" i="51"/>
  <c r="H44" i="61"/>
  <c r="E17" i="78"/>
  <c r="H44" i="62"/>
  <c r="E18" i="78"/>
  <c r="D41" i="41"/>
  <c r="C41" i="41"/>
  <c r="H44" i="66"/>
  <c r="E22" i="78"/>
  <c r="E25" i="77"/>
  <c r="H44" i="55"/>
  <c r="D25" i="76"/>
  <c r="C44" i="40"/>
  <c r="D41" i="28"/>
  <c r="C41" i="28"/>
  <c r="A18" i="53"/>
  <c r="A18" i="56"/>
  <c r="A18" i="55"/>
  <c r="A18" i="46"/>
  <c r="A18" i="49"/>
  <c r="C44" i="49"/>
  <c r="D19" i="77"/>
  <c r="C41" i="31"/>
  <c r="D41" i="31"/>
  <c r="D19" i="76"/>
  <c r="C44" i="34"/>
  <c r="G41" i="21"/>
  <c r="G42" i="21"/>
  <c r="D41" i="57"/>
  <c r="C41" i="57"/>
  <c r="B42" i="18"/>
  <c r="C44" i="71"/>
  <c r="D27" i="78"/>
  <c r="H44" i="65"/>
  <c r="E21" i="78"/>
  <c r="C41" i="37"/>
  <c r="D41" i="37"/>
  <c r="D22" i="78"/>
  <c r="C44" i="66"/>
  <c r="D25" i="77"/>
  <c r="C44" i="55"/>
  <c r="E22" i="77"/>
  <c r="H44" i="52"/>
  <c r="D41" i="39"/>
  <c r="C41" i="39"/>
  <c r="E41" i="39"/>
  <c r="B42" i="39"/>
  <c r="D41" i="26"/>
  <c r="C41" i="26"/>
  <c r="E41" i="26"/>
  <c r="B42" i="26"/>
  <c r="D41" i="36"/>
  <c r="C41" i="36"/>
  <c r="D23" i="75"/>
  <c r="C44" i="23"/>
  <c r="E41" i="19"/>
  <c r="D20" i="77"/>
  <c r="C44" i="50"/>
  <c r="D41" i="30"/>
  <c r="C41" i="30"/>
  <c r="E41" i="30"/>
  <c r="B42" i="30"/>
  <c r="E17" i="75"/>
  <c r="H44" i="29"/>
  <c r="C44" i="65"/>
  <c r="D21" i="78"/>
  <c r="D41" i="48"/>
  <c r="C41" i="48"/>
  <c r="E41" i="48"/>
  <c r="B42" i="48"/>
  <c r="G41" i="59"/>
  <c r="G42" i="59"/>
  <c r="C41" i="47"/>
  <c r="D41" i="47"/>
  <c r="D26" i="78"/>
  <c r="C44" i="70"/>
  <c r="D41" i="32"/>
  <c r="C41" i="32"/>
  <c r="C10" i="79"/>
  <c r="E41" i="69"/>
  <c r="C44" i="22"/>
  <c r="D24" i="75"/>
  <c r="E41" i="67"/>
  <c r="C44" i="51"/>
  <c r="D21" i="77"/>
  <c r="E41" i="33"/>
  <c r="E26" i="77"/>
  <c r="H44" i="56"/>
  <c r="E19" i="76"/>
  <c r="H44" i="34"/>
  <c r="E41" i="20"/>
  <c r="G41" i="20"/>
  <c r="G42" i="20"/>
  <c r="E41" i="24"/>
  <c r="G41" i="53"/>
  <c r="G42" i="53"/>
  <c r="E41" i="35"/>
  <c r="G41" i="35"/>
  <c r="G42" i="35"/>
  <c r="D19" i="78"/>
  <c r="C44" i="63"/>
  <c r="D41" i="46"/>
  <c r="C41" i="46"/>
  <c r="D41" i="64"/>
  <c r="C41" i="64"/>
  <c r="B42" i="62"/>
  <c r="E41" i="54"/>
  <c r="C41" i="42"/>
  <c r="E41" i="42"/>
  <c r="B42" i="42"/>
  <c r="D41" i="42"/>
  <c r="B42" i="20"/>
  <c r="G41" i="49"/>
  <c r="G42" i="49"/>
  <c r="D26" i="77"/>
  <c r="C44" i="56"/>
  <c r="E20" i="77"/>
  <c r="H44" i="50"/>
  <c r="D25" i="75"/>
  <c r="C44" i="21"/>
  <c r="E41" i="27"/>
  <c r="G41" i="27"/>
  <c r="G42" i="27"/>
  <c r="D15" i="75"/>
  <c r="C44" i="1"/>
  <c r="D23" i="77"/>
  <c r="C44" i="53"/>
  <c r="E19" i="75"/>
  <c r="H44" i="27"/>
  <c r="B42" i="54"/>
  <c r="G41" i="54"/>
  <c r="G42" i="54"/>
  <c r="B42" i="67"/>
  <c r="G41" i="67"/>
  <c r="G42" i="67"/>
  <c r="G41" i="69"/>
  <c r="G42" i="69"/>
  <c r="B42" i="69"/>
  <c r="D18" i="77"/>
  <c r="C44" i="48"/>
  <c r="D15" i="76"/>
  <c r="C44" i="30"/>
  <c r="D20" i="75"/>
  <c r="C44" i="26"/>
  <c r="D24" i="76"/>
  <c r="C44" i="39"/>
  <c r="B42" i="27"/>
  <c r="D16" i="75"/>
  <c r="C44" i="18"/>
  <c r="E41" i="31"/>
  <c r="C44" i="62"/>
  <c r="D18" i="78"/>
  <c r="E41" i="46"/>
  <c r="E20" i="76"/>
  <c r="H44" i="35"/>
  <c r="B42" i="33"/>
  <c r="G41" i="33"/>
  <c r="G42" i="33"/>
  <c r="G41" i="48"/>
  <c r="G42" i="48"/>
  <c r="G41" i="26"/>
  <c r="G42" i="26"/>
  <c r="E41" i="57"/>
  <c r="E41" i="41"/>
  <c r="E19" i="77"/>
  <c r="H44" i="49"/>
  <c r="G41" i="42"/>
  <c r="G42" i="42"/>
  <c r="E41" i="64"/>
  <c r="E23" i="77"/>
  <c r="H44" i="53"/>
  <c r="E26" i="76"/>
  <c r="E26" i="75"/>
  <c r="H44" i="20"/>
  <c r="E41" i="47"/>
  <c r="B42" i="35"/>
  <c r="B42" i="19"/>
  <c r="G41" i="19"/>
  <c r="G42" i="19"/>
  <c r="E41" i="36"/>
  <c r="E41" i="28"/>
  <c r="E16" i="78"/>
  <c r="H44" i="60"/>
  <c r="E23" i="76"/>
  <c r="H44" i="38"/>
  <c r="D26" i="75"/>
  <c r="C44" i="20"/>
  <c r="C44" i="42"/>
  <c r="D27" i="76"/>
  <c r="B42" i="24"/>
  <c r="G41" i="24"/>
  <c r="G42" i="24"/>
  <c r="E41" i="32"/>
  <c r="E15" i="78"/>
  <c r="E28" i="78" s="1"/>
  <c r="H44" i="59"/>
  <c r="G41" i="30"/>
  <c r="G42" i="30"/>
  <c r="G41" i="39"/>
  <c r="G42" i="39"/>
  <c r="E41" i="37"/>
  <c r="E25" i="75"/>
  <c r="H44" i="21"/>
  <c r="D16" i="78"/>
  <c r="C44" i="60"/>
  <c r="D23" i="76"/>
  <c r="C44" i="38"/>
  <c r="E15" i="76"/>
  <c r="H44" i="30"/>
  <c r="E22" i="75"/>
  <c r="H44" i="24"/>
  <c r="D27" i="75"/>
  <c r="C44" i="19"/>
  <c r="E18" i="76"/>
  <c r="H44" i="33"/>
  <c r="B42" i="46"/>
  <c r="G41" i="46"/>
  <c r="G42" i="46"/>
  <c r="B42" i="31"/>
  <c r="G41" i="31"/>
  <c r="G42" i="31"/>
  <c r="D25" i="78"/>
  <c r="C44" i="69"/>
  <c r="D22" i="75"/>
  <c r="C44" i="24"/>
  <c r="D20" i="76"/>
  <c r="C44" i="35"/>
  <c r="D18" i="76"/>
  <c r="C44" i="33"/>
  <c r="E25" i="78"/>
  <c r="H44" i="69"/>
  <c r="B42" i="37"/>
  <c r="G41" i="37"/>
  <c r="G42" i="37"/>
  <c r="B42" i="36"/>
  <c r="G41" i="36"/>
  <c r="G42" i="36"/>
  <c r="B42" i="47"/>
  <c r="G41" i="47"/>
  <c r="G42" i="47"/>
  <c r="G41" i="64"/>
  <c r="G42" i="64"/>
  <c r="B42" i="64"/>
  <c r="B42" i="57"/>
  <c r="G41" i="57"/>
  <c r="G42" i="57"/>
  <c r="E18" i="77"/>
  <c r="H44" i="48"/>
  <c r="E23" i="78"/>
  <c r="H44" i="67"/>
  <c r="E24" i="77"/>
  <c r="H44" i="54"/>
  <c r="E24" i="76"/>
  <c r="H44" i="39"/>
  <c r="G41" i="32"/>
  <c r="G42" i="32"/>
  <c r="B42" i="32"/>
  <c r="B42" i="28"/>
  <c r="G41" i="28"/>
  <c r="G42" i="28"/>
  <c r="E27" i="75"/>
  <c r="H44" i="19"/>
  <c r="H44" i="42"/>
  <c r="E27" i="76"/>
  <c r="G41" i="41"/>
  <c r="G42" i="41"/>
  <c r="H44" i="41"/>
  <c r="B42" i="41"/>
  <c r="E20" i="75"/>
  <c r="H44" i="26"/>
  <c r="D19" i="75"/>
  <c r="C44" i="27"/>
  <c r="C44" i="67"/>
  <c r="D23" i="78"/>
  <c r="D24" i="77"/>
  <c r="C44" i="54"/>
  <c r="D18" i="75"/>
  <c r="C44" i="28"/>
  <c r="D27" i="77"/>
  <c r="C44" i="57"/>
  <c r="D17" i="77"/>
  <c r="C44" i="47"/>
  <c r="D16" i="76"/>
  <c r="C44" i="31"/>
  <c r="D26" i="76"/>
  <c r="C44" i="41"/>
  <c r="D17" i="76"/>
  <c r="C44" i="32"/>
  <c r="D20" i="78"/>
  <c r="C44" i="64"/>
  <c r="E21" i="76"/>
  <c r="H44" i="36"/>
  <c r="E16" i="77"/>
  <c r="H44" i="46"/>
  <c r="E17" i="76"/>
  <c r="H44" i="32"/>
  <c r="E20" i="78"/>
  <c r="H44" i="64"/>
  <c r="D21" i="76"/>
  <c r="C44" i="36"/>
  <c r="E22" i="76"/>
  <c r="H44" i="37"/>
  <c r="D16" i="77"/>
  <c r="C44" i="46"/>
  <c r="E18" i="75"/>
  <c r="H44" i="28"/>
  <c r="E27" i="77"/>
  <c r="H44" i="57"/>
  <c r="E17" i="77"/>
  <c r="H44" i="47"/>
  <c r="C44" i="37"/>
  <c r="D22" i="76"/>
  <c r="E16" i="76"/>
  <c r="H44" i="31"/>
  <c r="J3" i="25" l="1"/>
  <c r="J3" i="26"/>
  <c r="F3" i="23"/>
  <c r="D3" i="1"/>
  <c r="J3" i="27"/>
  <c r="B3" i="18"/>
  <c r="F3" i="18" s="1"/>
  <c r="N3" i="18" s="1"/>
  <c r="B3" i="20"/>
  <c r="B3" i="28"/>
  <c r="H3" i="28" s="1"/>
  <c r="H3" i="25"/>
  <c r="N3" i="25"/>
  <c r="A30" i="78"/>
  <c r="C30" i="78" s="1"/>
  <c r="B32" i="78" s="1"/>
  <c r="D13" i="79" s="1"/>
  <c r="B30" i="78"/>
  <c r="D30" i="78"/>
  <c r="D32" i="78" s="1"/>
  <c r="E13" i="79" s="1"/>
  <c r="B30" i="76"/>
  <c r="D30" i="76"/>
  <c r="D32" i="76" s="1"/>
  <c r="E11" i="79" s="1"/>
  <c r="A30" i="76"/>
  <c r="C30" i="76" s="1"/>
  <c r="E28" i="77"/>
  <c r="A11" i="37"/>
  <c r="A11" i="36"/>
  <c r="A11" i="41"/>
  <c r="A11" i="34"/>
  <c r="A11" i="42"/>
  <c r="A11" i="40"/>
  <c r="A11" i="38"/>
  <c r="A11" i="39"/>
  <c r="A11" i="45"/>
  <c r="A14" i="41"/>
  <c r="A14" i="40"/>
  <c r="A14" i="39"/>
  <c r="A14" i="35"/>
  <c r="A14" i="45"/>
  <c r="A14" i="42"/>
  <c r="A14" i="34"/>
  <c r="A14" i="36"/>
  <c r="A14" i="37"/>
  <c r="A14" i="38"/>
  <c r="A22" i="48"/>
  <c r="A22" i="47"/>
  <c r="A22" i="57"/>
  <c r="A22" i="59"/>
  <c r="A22" i="49"/>
  <c r="A22" i="46"/>
  <c r="A22" i="55"/>
  <c r="A22" i="51"/>
  <c r="A22" i="53"/>
  <c r="A22" i="54"/>
  <c r="A22" i="52"/>
  <c r="A22" i="50"/>
  <c r="E28" i="75"/>
  <c r="N3" i="22"/>
  <c r="L3" i="22"/>
  <c r="D28" i="76"/>
  <c r="N3" i="27"/>
  <c r="L3" i="27"/>
  <c r="A9" i="34"/>
  <c r="A9" i="42"/>
  <c r="A9" i="36"/>
  <c r="A9" i="39"/>
  <c r="A9" i="35"/>
  <c r="A9" i="40"/>
  <c r="A9" i="41"/>
  <c r="A9" i="38"/>
  <c r="A9" i="37"/>
  <c r="A9" i="45"/>
  <c r="D28" i="77"/>
  <c r="J3" i="28"/>
  <c r="F3" i="28"/>
  <c r="D3" i="28"/>
  <c r="F3" i="29"/>
  <c r="H3" i="29"/>
  <c r="J3" i="29"/>
  <c r="D3" i="29"/>
  <c r="A6" i="52"/>
  <c r="A6" i="47"/>
  <c r="A6" i="46"/>
  <c r="A6" i="50"/>
  <c r="A6" i="59"/>
  <c r="A6" i="53"/>
  <c r="A6" i="57"/>
  <c r="A6" i="54"/>
  <c r="A6" i="48"/>
  <c r="A6" i="56"/>
  <c r="A6" i="51"/>
  <c r="A6" i="49"/>
  <c r="D28" i="75"/>
  <c r="A20" i="67"/>
  <c r="A20" i="71"/>
  <c r="A20" i="66"/>
  <c r="A20" i="65"/>
  <c r="A20" i="60"/>
  <c r="A20" i="63"/>
  <c r="A20" i="61"/>
  <c r="A20" i="69"/>
  <c r="A20" i="68"/>
  <c r="A24" i="49"/>
  <c r="A24" i="48"/>
  <c r="A24" i="51"/>
  <c r="A24" i="50"/>
  <c r="A24" i="47"/>
  <c r="A24" i="54"/>
  <c r="A24" i="57"/>
  <c r="A24" i="59"/>
  <c r="A24" i="56"/>
  <c r="A24" i="55"/>
  <c r="A24" i="53"/>
  <c r="A18" i="48"/>
  <c r="A18" i="51"/>
  <c r="A18" i="57"/>
  <c r="A18" i="47"/>
  <c r="A18" i="54"/>
  <c r="A18" i="59"/>
  <c r="A15" i="71"/>
  <c r="A15" i="63"/>
  <c r="A15" i="70"/>
  <c r="A15" i="62"/>
  <c r="A15" i="68"/>
  <c r="A15" i="69"/>
  <c r="A15" i="64"/>
  <c r="H3" i="21"/>
  <c r="J3" i="21"/>
  <c r="D3" i="21"/>
  <c r="F3" i="21"/>
  <c r="A32" i="42"/>
  <c r="A32" i="37"/>
  <c r="A32" i="36"/>
  <c r="A32" i="45"/>
  <c r="A32" i="39"/>
  <c r="A32" i="38"/>
  <c r="A32" i="35"/>
  <c r="A37" i="45"/>
  <c r="A37" i="34"/>
  <c r="A37" i="41"/>
  <c r="A37" i="38"/>
  <c r="A37" i="37"/>
  <c r="A37" i="35"/>
  <c r="A37" i="36"/>
  <c r="A37" i="39"/>
  <c r="D5" i="76"/>
  <c r="B23" i="76"/>
  <c r="B20" i="76"/>
  <c r="B17" i="76"/>
  <c r="B24" i="76"/>
  <c r="B15" i="76"/>
  <c r="B25" i="76"/>
  <c r="B22" i="76"/>
  <c r="B27" i="76"/>
  <c r="B19" i="76"/>
  <c r="B18" i="76"/>
  <c r="B17" i="77"/>
  <c r="B22" i="77"/>
  <c r="B27" i="77"/>
  <c r="D5" i="77"/>
  <c r="B23" i="77"/>
  <c r="B24" i="77"/>
  <c r="B25" i="77"/>
  <c r="A18" i="50"/>
  <c r="A18" i="52"/>
  <c r="B26" i="77"/>
  <c r="B15" i="77"/>
  <c r="A15" i="67"/>
  <c r="B21" i="76"/>
  <c r="A10" i="70"/>
  <c r="A10" i="66"/>
  <c r="A10" i="62"/>
  <c r="A10" i="71"/>
  <c r="A10" i="65"/>
  <c r="A10" i="60"/>
  <c r="A10" i="69"/>
  <c r="A10" i="64"/>
  <c r="H3" i="18"/>
  <c r="A21" i="45"/>
  <c r="A21" i="34"/>
  <c r="A21" i="41"/>
  <c r="A21" i="38"/>
  <c r="A21" i="35"/>
  <c r="A21" i="40"/>
  <c r="A21" i="42"/>
  <c r="A26" i="51"/>
  <c r="A26" i="50"/>
  <c r="A26" i="59"/>
  <c r="A26" i="55"/>
  <c r="A26" i="56"/>
  <c r="A26" i="46"/>
  <c r="A26" i="53"/>
  <c r="A26" i="54"/>
  <c r="A26" i="52"/>
  <c r="A29" i="34"/>
  <c r="A29" i="39"/>
  <c r="A29" i="40"/>
  <c r="A29" i="45"/>
  <c r="A29" i="38"/>
  <c r="A29" i="35"/>
  <c r="A29" i="42"/>
  <c r="A29" i="36"/>
  <c r="J3" i="22"/>
  <c r="D3" i="22"/>
  <c r="H3" i="22"/>
  <c r="J3" i="19"/>
  <c r="B3" i="30"/>
  <c r="F3" i="19"/>
  <c r="A35" i="69"/>
  <c r="A35" i="65"/>
  <c r="A35" i="61"/>
  <c r="A8" i="69"/>
  <c r="A8" i="65"/>
  <c r="A8" i="61"/>
  <c r="A5" i="64"/>
  <c r="A5" i="68"/>
  <c r="A5" i="60"/>
  <c r="A13" i="54"/>
  <c r="A13" i="53"/>
  <c r="A13" i="57"/>
  <c r="A13" i="55"/>
  <c r="A13" i="59"/>
  <c r="A13" i="56"/>
  <c r="A13" i="49"/>
  <c r="A13" i="48"/>
  <c r="A25" i="34"/>
  <c r="A25" i="42"/>
  <c r="A25" i="36"/>
  <c r="A25" i="40"/>
  <c r="A25" i="39"/>
  <c r="A25" i="38"/>
  <c r="A25" i="45"/>
  <c r="A25" i="41"/>
  <c r="A31" i="39"/>
  <c r="A31" i="45"/>
  <c r="A31" i="37"/>
  <c r="A31" i="35"/>
  <c r="A31" i="34"/>
  <c r="A31" i="41"/>
  <c r="A31" i="36"/>
  <c r="A34" i="40"/>
  <c r="A34" i="45"/>
  <c r="A34" i="42"/>
  <c r="A34" i="38"/>
  <c r="A34" i="35"/>
  <c r="A34" i="41"/>
  <c r="A34" i="37"/>
  <c r="A7" i="69"/>
  <c r="A7" i="65"/>
  <c r="A7" i="61"/>
  <c r="A15" i="51"/>
  <c r="A15" i="54"/>
  <c r="A15" i="53"/>
  <c r="A17" i="45"/>
  <c r="A17" i="34"/>
  <c r="A17" i="35"/>
  <c r="A17" i="36"/>
  <c r="A20" i="55"/>
  <c r="A20" i="50"/>
  <c r="A20" i="48"/>
  <c r="A20" i="51"/>
  <c r="A27" i="42"/>
  <c r="A27" i="36"/>
  <c r="A27" i="45"/>
  <c r="A27" i="40"/>
  <c r="A27" i="38"/>
  <c r="A30" i="45"/>
  <c r="A30" i="41"/>
  <c r="A30" i="40"/>
  <c r="A30" i="38"/>
  <c r="A30" i="35"/>
  <c r="A30" i="39"/>
  <c r="A30" i="36"/>
  <c r="A30" i="34"/>
  <c r="A36" i="55"/>
  <c r="A36" i="50"/>
  <c r="A36" i="48"/>
  <c r="A36" i="56"/>
  <c r="F3" i="20"/>
  <c r="D3" i="20"/>
  <c r="A6" i="38"/>
  <c r="A6" i="36"/>
  <c r="A6" i="35"/>
  <c r="A8" i="53"/>
  <c r="A8" i="57"/>
  <c r="A10" i="51"/>
  <c r="A10" i="54"/>
  <c r="A16" i="36"/>
  <c r="A16" i="45"/>
  <c r="A16" i="39"/>
  <c r="A16" i="38"/>
  <c r="A16" i="37"/>
  <c r="A23" i="45"/>
  <c r="A23" i="41"/>
  <c r="A23" i="38"/>
  <c r="A23" i="36"/>
  <c r="A12" i="45"/>
  <c r="A12" i="38"/>
  <c r="A20" i="39"/>
  <c r="A20" i="37"/>
  <c r="A22" i="42"/>
  <c r="A22" i="40"/>
  <c r="A22" i="36"/>
  <c r="A28" i="45"/>
  <c r="A28" i="37"/>
  <c r="A35" i="57"/>
  <c r="A35" i="51"/>
  <c r="A36" i="39"/>
  <c r="A36" i="37"/>
  <c r="E8" i="78"/>
  <c r="L3" i="18" l="1"/>
  <c r="D3" i="18"/>
  <c r="J3" i="20"/>
  <c r="H3" i="20"/>
  <c r="L3" i="23"/>
  <c r="N3" i="23"/>
  <c r="J3" i="18"/>
  <c r="B20" i="78"/>
  <c r="B25" i="78"/>
  <c r="B27" i="78"/>
  <c r="B24" i="78"/>
  <c r="B22" i="78"/>
  <c r="B18" i="78"/>
  <c r="B15" i="78"/>
  <c r="B16" i="78"/>
  <c r="B26" i="78"/>
  <c r="B21" i="78"/>
  <c r="B17" i="78"/>
  <c r="D5" i="78"/>
  <c r="B23" i="78"/>
  <c r="B19" i="78"/>
  <c r="A28" i="49"/>
  <c r="A28" i="47"/>
  <c r="A28" i="56"/>
  <c r="A28" i="54"/>
  <c r="A28" i="48"/>
  <c r="A28" i="51"/>
  <c r="A28" i="55"/>
  <c r="A28" i="53"/>
  <c r="A28" i="57"/>
  <c r="A28" i="52"/>
  <c r="A28" i="46"/>
  <c r="A28" i="50"/>
  <c r="A28" i="59"/>
  <c r="A27" i="57"/>
  <c r="A27" i="51"/>
  <c r="A27" i="46"/>
  <c r="A27" i="54"/>
  <c r="A27" i="52"/>
  <c r="A27" i="59"/>
  <c r="A27" i="48"/>
  <c r="A27" i="53"/>
  <c r="A27" i="55"/>
  <c r="A27" i="47"/>
  <c r="A27" i="50"/>
  <c r="A27" i="49"/>
  <c r="A27" i="56"/>
  <c r="A25" i="50"/>
  <c r="A25" i="53"/>
  <c r="A25" i="57"/>
  <c r="A25" i="49"/>
  <c r="A25" i="48"/>
  <c r="A25" i="46"/>
  <c r="A25" i="59"/>
  <c r="A25" i="52"/>
  <c r="A25" i="55"/>
  <c r="A25" i="54"/>
  <c r="A25" i="47"/>
  <c r="A25" i="56"/>
  <c r="A25" i="51"/>
  <c r="N3" i="19"/>
  <c r="L3" i="19"/>
  <c r="A26" i="63"/>
  <c r="A26" i="71"/>
  <c r="A26" i="67"/>
  <c r="A26" i="62"/>
  <c r="A26" i="69"/>
  <c r="A26" i="61"/>
  <c r="A26" i="68"/>
  <c r="A26" i="66"/>
  <c r="A26" i="64"/>
  <c r="A26" i="65"/>
  <c r="A26" i="70"/>
  <c r="A26" i="60"/>
  <c r="B30" i="75"/>
  <c r="A30" i="75"/>
  <c r="C30" i="75" s="1"/>
  <c r="D30" i="75" s="1"/>
  <c r="D32" i="75" s="1"/>
  <c r="E10" i="79" s="1"/>
  <c r="B30" i="77"/>
  <c r="A30" i="77"/>
  <c r="L3" i="20"/>
  <c r="N3" i="20"/>
  <c r="A30" i="56"/>
  <c r="A30" i="54"/>
  <c r="A30" i="57"/>
  <c r="A30" i="50"/>
  <c r="A30" i="59"/>
  <c r="A30" i="49"/>
  <c r="A30" i="46"/>
  <c r="A30" i="55"/>
  <c r="A30" i="52"/>
  <c r="A30" i="47"/>
  <c r="A30" i="48"/>
  <c r="A30" i="51"/>
  <c r="A30" i="53"/>
  <c r="A31" i="51"/>
  <c r="A31" i="59"/>
  <c r="A31" i="49"/>
  <c r="A31" i="47"/>
  <c r="A31" i="57"/>
  <c r="A31" i="56"/>
  <c r="A31" i="54"/>
  <c r="A31" i="48"/>
  <c r="A31" i="50"/>
  <c r="A31" i="46"/>
  <c r="A31" i="53"/>
  <c r="A31" i="52"/>
  <c r="A31" i="55"/>
  <c r="B3" i="41"/>
  <c r="H3" i="30"/>
  <c r="B3" i="33"/>
  <c r="B3" i="35"/>
  <c r="B3" i="37"/>
  <c r="B3" i="39"/>
  <c r="B3" i="31"/>
  <c r="D3" i="30"/>
  <c r="B3" i="32"/>
  <c r="B3" i="36"/>
  <c r="F3" i="30"/>
  <c r="B3" i="38"/>
  <c r="J3" i="30"/>
  <c r="B3" i="40"/>
  <c r="B3" i="34"/>
  <c r="A21" i="53"/>
  <c r="A21" i="57"/>
  <c r="A21" i="55"/>
  <c r="A21" i="54"/>
  <c r="A21" i="49"/>
  <c r="A21" i="52"/>
  <c r="A21" i="51"/>
  <c r="A21" i="47"/>
  <c r="A21" i="48"/>
  <c r="A21" i="50"/>
  <c r="A21" i="56"/>
  <c r="A21" i="59"/>
  <c r="A21" i="46"/>
  <c r="B28" i="77"/>
  <c r="C12" i="79" s="1"/>
  <c r="B28" i="76"/>
  <c r="A18" i="68"/>
  <c r="A18" i="71"/>
  <c r="A18" i="67"/>
  <c r="A18" i="61"/>
  <c r="A18" i="63"/>
  <c r="A18" i="60"/>
  <c r="A18" i="65"/>
  <c r="A18" i="69"/>
  <c r="A18" i="66"/>
  <c r="A18" i="70"/>
  <c r="A18" i="64"/>
  <c r="A18" i="62"/>
  <c r="N3" i="28"/>
  <c r="L3" i="28"/>
  <c r="A9" i="49"/>
  <c r="A9" i="50"/>
  <c r="A9" i="48"/>
  <c r="A9" i="51"/>
  <c r="A9" i="59"/>
  <c r="A9" i="57"/>
  <c r="A9" i="56"/>
  <c r="A9" i="47"/>
  <c r="A9" i="54"/>
  <c r="A9" i="46"/>
  <c r="A9" i="53"/>
  <c r="A9" i="52"/>
  <c r="A9" i="55"/>
  <c r="D34" i="76"/>
  <c r="B11" i="79" s="1"/>
  <c r="B32" i="76"/>
  <c r="D11" i="79" s="1"/>
  <c r="A22" i="69"/>
  <c r="A22" i="65"/>
  <c r="A22" i="61"/>
  <c r="A22" i="68"/>
  <c r="A22" i="63"/>
  <c r="A22" i="66"/>
  <c r="A22" i="71"/>
  <c r="A22" i="64"/>
  <c r="A22" i="60"/>
  <c r="A22" i="70"/>
  <c r="A22" i="62"/>
  <c r="A22" i="67"/>
  <c r="A17" i="48"/>
  <c r="A17" i="51"/>
  <c r="A17" i="49"/>
  <c r="A17" i="53"/>
  <c r="A17" i="56"/>
  <c r="A17" i="59"/>
  <c r="A17" i="46"/>
  <c r="A17" i="47"/>
  <c r="A17" i="57"/>
  <c r="A17" i="52"/>
  <c r="A17" i="50"/>
  <c r="A17" i="55"/>
  <c r="A17" i="54"/>
  <c r="A34" i="57"/>
  <c r="A34" i="55"/>
  <c r="A34" i="51"/>
  <c r="A34" i="49"/>
  <c r="A34" i="54"/>
  <c r="A34" i="46"/>
  <c r="A34" i="53"/>
  <c r="A34" i="50"/>
  <c r="A34" i="52"/>
  <c r="A34" i="56"/>
  <c r="A34" i="48"/>
  <c r="A34" i="59"/>
  <c r="A34" i="47"/>
  <c r="A13" i="60"/>
  <c r="A13" i="71"/>
  <c r="A13" i="68"/>
  <c r="A13" i="62"/>
  <c r="A13" i="69"/>
  <c r="A13" i="67"/>
  <c r="A13" i="70"/>
  <c r="A13" i="65"/>
  <c r="A13" i="64"/>
  <c r="A13" i="63"/>
  <c r="A13" i="66"/>
  <c r="A13" i="61"/>
  <c r="A29" i="54"/>
  <c r="A29" i="52"/>
  <c r="A29" i="56"/>
  <c r="A29" i="57"/>
  <c r="A29" i="59"/>
  <c r="A29" i="49"/>
  <c r="A29" i="53"/>
  <c r="A29" i="46"/>
  <c r="A29" i="47"/>
  <c r="A29" i="50"/>
  <c r="A29" i="51"/>
  <c r="A29" i="48"/>
  <c r="A29" i="55"/>
  <c r="A37" i="49"/>
  <c r="A37" i="59"/>
  <c r="A37" i="50"/>
  <c r="A37" i="48"/>
  <c r="A37" i="51"/>
  <c r="A37" i="54"/>
  <c r="A37" i="53"/>
  <c r="A37" i="56"/>
  <c r="A37" i="57"/>
  <c r="A37" i="46"/>
  <c r="A37" i="52"/>
  <c r="A37" i="47"/>
  <c r="A37" i="55"/>
  <c r="A32" i="55"/>
  <c r="A32" i="50"/>
  <c r="A32" i="48"/>
  <c r="A32" i="56"/>
  <c r="A32" i="53"/>
  <c r="A32" i="57"/>
  <c r="A32" i="52"/>
  <c r="A32" i="46"/>
  <c r="A32" i="47"/>
  <c r="A32" i="49"/>
  <c r="A32" i="59"/>
  <c r="A32" i="54"/>
  <c r="A32" i="51"/>
  <c r="L3" i="21"/>
  <c r="N3" i="21"/>
  <c r="A24" i="64"/>
  <c r="A24" i="70"/>
  <c r="A24" i="61"/>
  <c r="A24" i="63"/>
  <c r="A24" i="69"/>
  <c r="A24" i="68"/>
  <c r="A24" i="66"/>
  <c r="A24" i="60"/>
  <c r="A24" i="62"/>
  <c r="A24" i="71"/>
  <c r="A24" i="65"/>
  <c r="A24" i="67"/>
  <c r="A14" i="52"/>
  <c r="A14" i="56"/>
  <c r="A14" i="55"/>
  <c r="A14" i="53"/>
  <c r="A14" i="51"/>
  <c r="A14" i="50"/>
  <c r="A14" i="48"/>
  <c r="A14" i="47"/>
  <c r="A14" i="54"/>
  <c r="A14" i="46"/>
  <c r="A14" i="59"/>
  <c r="A14" i="57"/>
  <c r="A14" i="49"/>
  <c r="A12" i="54"/>
  <c r="A12" i="52"/>
  <c r="A12" i="56"/>
  <c r="A12" i="55"/>
  <c r="A12" i="48"/>
  <c r="A12" i="46"/>
  <c r="A12" i="53"/>
  <c r="A12" i="47"/>
  <c r="A12" i="57"/>
  <c r="A12" i="50"/>
  <c r="A12" i="59"/>
  <c r="A12" i="49"/>
  <c r="A12" i="51"/>
  <c r="A23" i="56"/>
  <c r="A23" i="46"/>
  <c r="A23" i="49"/>
  <c r="A23" i="48"/>
  <c r="A23" i="55"/>
  <c r="A23" i="53"/>
  <c r="A23" i="51"/>
  <c r="A23" i="54"/>
  <c r="A23" i="47"/>
  <c r="A23" i="50"/>
  <c r="A23" i="57"/>
  <c r="A23" i="59"/>
  <c r="A23" i="52"/>
  <c r="A16" i="59"/>
  <c r="A16" i="49"/>
  <c r="A16" i="47"/>
  <c r="A16" i="46"/>
  <c r="A16" i="53"/>
  <c r="A16" i="56"/>
  <c r="A16" i="54"/>
  <c r="A16" i="57"/>
  <c r="A16" i="50"/>
  <c r="A16" i="51"/>
  <c r="A16" i="55"/>
  <c r="A16" i="52"/>
  <c r="A16" i="48"/>
  <c r="D34" i="75"/>
  <c r="B10" i="79" s="1"/>
  <c r="A6" i="69"/>
  <c r="A6" i="65"/>
  <c r="A6" i="61"/>
  <c r="A6" i="70"/>
  <c r="A6" i="64"/>
  <c r="A6" i="71"/>
  <c r="A6" i="63"/>
  <c r="A6" i="68"/>
  <c r="A6" i="62"/>
  <c r="A6" i="67"/>
  <c r="A6" i="66"/>
  <c r="A6" i="60"/>
  <c r="N3" i="29"/>
  <c r="L3" i="29"/>
  <c r="A11" i="57"/>
  <c r="A11" i="56"/>
  <c r="A11" i="50"/>
  <c r="A11" i="52"/>
  <c r="A11" i="59"/>
  <c r="A11" i="46"/>
  <c r="A11" i="49"/>
  <c r="A11" i="53"/>
  <c r="A11" i="48"/>
  <c r="A11" i="47"/>
  <c r="A11" i="55"/>
  <c r="A11" i="51"/>
  <c r="A11" i="54"/>
  <c r="A32" i="66" l="1"/>
  <c r="A32" i="68"/>
  <c r="A32" i="69"/>
  <c r="A32" i="70"/>
  <c r="A32" i="71"/>
  <c r="A32" i="60"/>
  <c r="A32" i="67"/>
  <c r="A32" i="62"/>
  <c r="A32" i="65"/>
  <c r="A32" i="63"/>
  <c r="A32" i="64"/>
  <c r="A32" i="61"/>
  <c r="A14" i="70"/>
  <c r="A14" i="66"/>
  <c r="A14" i="62"/>
  <c r="A14" i="69"/>
  <c r="A14" i="65"/>
  <c r="A14" i="61"/>
  <c r="A14" i="64"/>
  <c r="A14" i="71"/>
  <c r="A14" i="63"/>
  <c r="A14" i="67"/>
  <c r="A14" i="60"/>
  <c r="A14" i="68"/>
  <c r="A17" i="63"/>
  <c r="A17" i="71"/>
  <c r="A17" i="67"/>
  <c r="A17" i="61"/>
  <c r="A17" i="68"/>
  <c r="A17" i="60"/>
  <c r="A17" i="66"/>
  <c r="A17" i="70"/>
  <c r="A17" i="69"/>
  <c r="A17" i="62"/>
  <c r="A17" i="64"/>
  <c r="A17" i="65"/>
  <c r="A9" i="63"/>
  <c r="A9" i="71"/>
  <c r="A9" i="67"/>
  <c r="A9" i="62"/>
  <c r="A9" i="69"/>
  <c r="A9" i="61"/>
  <c r="A9" i="68"/>
  <c r="A9" i="60"/>
  <c r="A9" i="70"/>
  <c r="A9" i="64"/>
  <c r="A9" i="66"/>
  <c r="A9" i="65"/>
  <c r="J3" i="32"/>
  <c r="F3" i="32"/>
  <c r="H3" i="32"/>
  <c r="D3" i="32"/>
  <c r="F3" i="37"/>
  <c r="H3" i="37"/>
  <c r="D3" i="37"/>
  <c r="J3" i="37"/>
  <c r="B3" i="42"/>
  <c r="H3" i="41"/>
  <c r="D3" i="41"/>
  <c r="J3" i="41"/>
  <c r="F3" i="41"/>
  <c r="A31" i="70"/>
  <c r="A31" i="62"/>
  <c r="A31" i="67"/>
  <c r="A31" i="71"/>
  <c r="A31" i="64"/>
  <c r="A31" i="65"/>
  <c r="A31" i="66"/>
  <c r="A31" i="68"/>
  <c r="A31" i="63"/>
  <c r="A31" i="60"/>
  <c r="A31" i="61"/>
  <c r="A31" i="69"/>
  <c r="D34" i="77"/>
  <c r="B12" i="79" s="1"/>
  <c r="B32" i="75"/>
  <c r="D10" i="79" s="1"/>
  <c r="A23" i="69"/>
  <c r="A23" i="65"/>
  <c r="A23" i="61"/>
  <c r="A23" i="71"/>
  <c r="A23" i="66"/>
  <c r="A23" i="60"/>
  <c r="A23" i="70"/>
  <c r="A23" i="64"/>
  <c r="A23" i="62"/>
  <c r="A23" i="68"/>
  <c r="A23" i="67"/>
  <c r="A23" i="63"/>
  <c r="A37" i="70"/>
  <c r="A37" i="62"/>
  <c r="A37" i="61"/>
  <c r="A37" i="68"/>
  <c r="A37" i="67"/>
  <c r="A37" i="64"/>
  <c r="A37" i="71"/>
  <c r="A37" i="60"/>
  <c r="A37" i="66"/>
  <c r="A37" i="65"/>
  <c r="A37" i="63"/>
  <c r="A37" i="69"/>
  <c r="A34" i="60"/>
  <c r="A34" i="63"/>
  <c r="A34" i="67"/>
  <c r="A34" i="62"/>
  <c r="A34" i="69"/>
  <c r="A34" i="64"/>
  <c r="A34" i="70"/>
  <c r="A34" i="65"/>
  <c r="A34" i="71"/>
  <c r="A34" i="66"/>
  <c r="A34" i="61"/>
  <c r="A34" i="68"/>
  <c r="F3" i="38"/>
  <c r="H3" i="38"/>
  <c r="D3" i="38"/>
  <c r="J3" i="38"/>
  <c r="H3" i="35"/>
  <c r="F3" i="35"/>
  <c r="J3" i="35"/>
  <c r="D3" i="35"/>
  <c r="A25" i="68"/>
  <c r="A25" i="64"/>
  <c r="A25" i="60"/>
  <c r="A25" i="70"/>
  <c r="A25" i="65"/>
  <c r="A25" i="69"/>
  <c r="A25" i="63"/>
  <c r="A25" i="67"/>
  <c r="A25" i="66"/>
  <c r="A25" i="71"/>
  <c r="A25" i="61"/>
  <c r="A25" i="62"/>
  <c r="A28" i="62"/>
  <c r="A28" i="63"/>
  <c r="A28" i="60"/>
  <c r="A28" i="61"/>
  <c r="A28" i="65"/>
  <c r="A28" i="66"/>
  <c r="A28" i="68"/>
  <c r="A28" i="70"/>
  <c r="A28" i="64"/>
  <c r="A28" i="71"/>
  <c r="A28" i="69"/>
  <c r="A28" i="67"/>
  <c r="B28" i="78"/>
  <c r="A11" i="68"/>
  <c r="A11" i="64"/>
  <c r="A11" i="60"/>
  <c r="A11" i="69"/>
  <c r="A11" i="63"/>
  <c r="A11" i="67"/>
  <c r="A11" i="62"/>
  <c r="A11" i="66"/>
  <c r="A11" i="65"/>
  <c r="A11" i="70"/>
  <c r="A11" i="71"/>
  <c r="A11" i="61"/>
  <c r="A21" i="64"/>
  <c r="A21" i="68"/>
  <c r="A21" i="71"/>
  <c r="A21" i="60"/>
  <c r="A21" i="66"/>
  <c r="A21" i="67"/>
  <c r="A21" i="61"/>
  <c r="A21" i="65"/>
  <c r="A21" i="62"/>
  <c r="A21" i="69"/>
  <c r="A21" i="63"/>
  <c r="A21" i="70"/>
  <c r="J3" i="34"/>
  <c r="F3" i="34"/>
  <c r="H3" i="34"/>
  <c r="D3" i="34"/>
  <c r="L3" i="30"/>
  <c r="N3" i="30"/>
  <c r="H3" i="31"/>
  <c r="F3" i="31"/>
  <c r="J3" i="31"/>
  <c r="D3" i="31"/>
  <c r="D3" i="33"/>
  <c r="J3" i="33"/>
  <c r="F3" i="33"/>
  <c r="H3" i="33"/>
  <c r="A30" i="63"/>
  <c r="A30" i="71"/>
  <c r="A30" i="67"/>
  <c r="A30" i="62"/>
  <c r="A30" i="70"/>
  <c r="A30" i="66"/>
  <c r="A30" i="61"/>
  <c r="A30" i="65"/>
  <c r="A30" i="60"/>
  <c r="A30" i="64"/>
  <c r="A30" i="69"/>
  <c r="A30" i="68"/>
  <c r="C30" i="77"/>
  <c r="A16" i="65"/>
  <c r="A16" i="71"/>
  <c r="A16" i="66"/>
  <c r="A16" i="68"/>
  <c r="A16" i="61"/>
  <c r="A16" i="62"/>
  <c r="A16" i="70"/>
  <c r="A16" i="67"/>
  <c r="A16" i="60"/>
  <c r="A16" i="64"/>
  <c r="A16" i="69"/>
  <c r="A16" i="63"/>
  <c r="A12" i="69"/>
  <c r="A12" i="65"/>
  <c r="A12" i="61"/>
  <c r="A12" i="70"/>
  <c r="A12" i="64"/>
  <c r="A12" i="68"/>
  <c r="A12" i="62"/>
  <c r="A12" i="67"/>
  <c r="A12" i="60"/>
  <c r="A12" i="66"/>
  <c r="A12" i="63"/>
  <c r="A12" i="71"/>
  <c r="A29" i="67"/>
  <c r="A29" i="62"/>
  <c r="A29" i="68"/>
  <c r="A29" i="63"/>
  <c r="A29" i="69"/>
  <c r="A29" i="64"/>
  <c r="A29" i="71"/>
  <c r="A29" i="70"/>
  <c r="A29" i="65"/>
  <c r="A29" i="61"/>
  <c r="A29" i="60"/>
  <c r="A29" i="66"/>
  <c r="C11" i="79"/>
  <c r="D5" i="79"/>
  <c r="H3" i="40"/>
  <c r="F3" i="40"/>
  <c r="D3" i="40"/>
  <c r="J3" i="40"/>
  <c r="H3" i="36"/>
  <c r="F3" i="36"/>
  <c r="J3" i="36"/>
  <c r="D3" i="36"/>
  <c r="D3" i="39"/>
  <c r="J3" i="39"/>
  <c r="H3" i="39"/>
  <c r="F3" i="39"/>
  <c r="A27" i="71"/>
  <c r="A27" i="66"/>
  <c r="A27" i="65"/>
  <c r="A27" i="60"/>
  <c r="A27" i="62"/>
  <c r="A27" i="63"/>
  <c r="A27" i="61"/>
  <c r="A27" i="70"/>
  <c r="A27" i="64"/>
  <c r="A27" i="67"/>
  <c r="A27" i="69"/>
  <c r="A27" i="68"/>
  <c r="N3" i="36" l="1"/>
  <c r="L3" i="36"/>
  <c r="L3" i="40"/>
  <c r="N3" i="40"/>
  <c r="B32" i="77"/>
  <c r="D12" i="79" s="1"/>
  <c r="D30" i="77"/>
  <c r="D32" i="77" s="1"/>
  <c r="E12" i="79" s="1"/>
  <c r="E15" i="79" s="1"/>
  <c r="D15" i="79"/>
  <c r="N3" i="34"/>
  <c r="L3" i="34"/>
  <c r="L3" i="32"/>
  <c r="N3" i="32"/>
  <c r="L3" i="39"/>
  <c r="N3" i="39"/>
  <c r="N3" i="33"/>
  <c r="L3" i="33"/>
  <c r="L3" i="35"/>
  <c r="N3" i="35"/>
  <c r="N3" i="41"/>
  <c r="L3" i="41"/>
  <c r="B3" i="45"/>
  <c r="J3" i="42"/>
  <c r="F3" i="42"/>
  <c r="D3" i="42"/>
  <c r="H3" i="42"/>
  <c r="L3" i="37"/>
  <c r="N3" i="37"/>
  <c r="L3" i="31"/>
  <c r="N3" i="31"/>
  <c r="C13" i="79"/>
  <c r="D34" i="78"/>
  <c r="B13" i="79" s="1"/>
  <c r="L3" i="38"/>
  <c r="N3" i="38"/>
  <c r="J3" i="45" l="1"/>
  <c r="B3" i="50"/>
  <c r="B3" i="54"/>
  <c r="F3" i="45"/>
  <c r="D3" i="45"/>
  <c r="B3" i="46"/>
  <c r="B3" i="55"/>
  <c r="B3" i="56"/>
  <c r="B3" i="57"/>
  <c r="H3" i="45"/>
  <c r="B3" i="48"/>
  <c r="B3" i="49"/>
  <c r="B3" i="47"/>
  <c r="B3" i="51"/>
  <c r="B3" i="52"/>
  <c r="B3" i="53"/>
  <c r="D24" i="79"/>
  <c r="N3" i="42"/>
  <c r="L3" i="42"/>
  <c r="B17" i="79"/>
  <c r="A17" i="79"/>
  <c r="D3" i="47" l="1"/>
  <c r="H3" i="47"/>
  <c r="F3" i="47"/>
  <c r="J3" i="47"/>
  <c r="H3" i="53"/>
  <c r="F3" i="53"/>
  <c r="D3" i="53"/>
  <c r="J3" i="53"/>
  <c r="J3" i="49"/>
  <c r="H3" i="49"/>
  <c r="D3" i="49"/>
  <c r="F3" i="49"/>
  <c r="J3" i="56"/>
  <c r="H3" i="56"/>
  <c r="D3" i="56"/>
  <c r="F3" i="56"/>
  <c r="L3" i="45"/>
  <c r="N3" i="45"/>
  <c r="C17" i="79"/>
  <c r="F3" i="52"/>
  <c r="H3" i="52"/>
  <c r="D3" i="52"/>
  <c r="J3" i="52"/>
  <c r="F3" i="48"/>
  <c r="J3" i="48"/>
  <c r="D3" i="48"/>
  <c r="H3" i="48"/>
  <c r="F3" i="55"/>
  <c r="D3" i="55"/>
  <c r="H3" i="55"/>
  <c r="J3" i="55"/>
  <c r="D3" i="54"/>
  <c r="J3" i="54"/>
  <c r="F3" i="54"/>
  <c r="H3" i="54"/>
  <c r="H3" i="51"/>
  <c r="J3" i="51"/>
  <c r="F3" i="51"/>
  <c r="D3" i="51"/>
  <c r="D3" i="46"/>
  <c r="F3" i="46"/>
  <c r="J3" i="46"/>
  <c r="H3" i="46"/>
  <c r="F3" i="50"/>
  <c r="D3" i="50"/>
  <c r="H3" i="50"/>
  <c r="J3" i="50"/>
  <c r="D3" i="57"/>
  <c r="B3" i="59"/>
  <c r="F3" i="57"/>
  <c r="J3" i="57"/>
  <c r="H3" i="57"/>
  <c r="N3" i="57" l="1"/>
  <c r="L3" i="57"/>
  <c r="N3" i="50"/>
  <c r="L3" i="50"/>
  <c r="L3" i="55"/>
  <c r="N3" i="55"/>
  <c r="N3" i="48"/>
  <c r="L3" i="48"/>
  <c r="L3" i="52"/>
  <c r="N3" i="52"/>
  <c r="N3" i="56"/>
  <c r="L3" i="56"/>
  <c r="L3" i="49"/>
  <c r="N3" i="49"/>
  <c r="B22" i="79"/>
  <c r="D17" i="79"/>
  <c r="D22" i="79" s="1"/>
  <c r="L3" i="47"/>
  <c r="N3" i="47"/>
  <c r="L3" i="51"/>
  <c r="N3" i="51"/>
  <c r="L3" i="54"/>
  <c r="N3" i="54"/>
  <c r="L3" i="53"/>
  <c r="N3" i="53"/>
  <c r="J3" i="59"/>
  <c r="D3" i="59"/>
  <c r="B3" i="70"/>
  <c r="B3" i="61"/>
  <c r="F3" i="59"/>
  <c r="B3" i="63"/>
  <c r="B3" i="64"/>
  <c r="B3" i="65"/>
  <c r="H3" i="59"/>
  <c r="B3" i="69"/>
  <c r="B3" i="71"/>
  <c r="B3" i="66"/>
  <c r="B3" i="60"/>
  <c r="B3" i="68"/>
  <c r="B3" i="62"/>
  <c r="B3" i="67"/>
  <c r="N3" i="46"/>
  <c r="L3" i="46"/>
  <c r="H3" i="67" l="1"/>
  <c r="J3" i="67"/>
  <c r="F3" i="67"/>
  <c r="D3" i="67"/>
  <c r="H3" i="65"/>
  <c r="D3" i="65"/>
  <c r="F3" i="65"/>
  <c r="J3" i="65"/>
  <c r="H3" i="71"/>
  <c r="F3" i="71"/>
  <c r="D3" i="71"/>
  <c r="J3" i="71"/>
  <c r="F3" i="64"/>
  <c r="D3" i="64"/>
  <c r="J3" i="64"/>
  <c r="H3" i="64"/>
  <c r="F3" i="70"/>
  <c r="J3" i="70"/>
  <c r="D3" i="70"/>
  <c r="H3" i="70"/>
  <c r="F3" i="68"/>
  <c r="D3" i="68"/>
  <c r="J3" i="68"/>
  <c r="H3" i="68"/>
  <c r="F3" i="69"/>
  <c r="H3" i="69"/>
  <c r="J3" i="69"/>
  <c r="D3" i="69"/>
  <c r="H3" i="63"/>
  <c r="D3" i="63"/>
  <c r="F3" i="63"/>
  <c r="J3" i="63"/>
  <c r="F3" i="66"/>
  <c r="J3" i="66"/>
  <c r="H3" i="66"/>
  <c r="D3" i="66"/>
  <c r="D3" i="61"/>
  <c r="F3" i="61"/>
  <c r="J3" i="61"/>
  <c r="H3" i="61"/>
  <c r="J3" i="62"/>
  <c r="F3" i="62"/>
  <c r="D3" i="62"/>
  <c r="H3" i="62"/>
  <c r="J3" i="60"/>
  <c r="H3" i="60"/>
  <c r="F3" i="60"/>
  <c r="D3" i="60"/>
  <c r="L3" i="59"/>
  <c r="N3" i="59"/>
  <c r="N3" i="66" l="1"/>
  <c r="L3" i="66"/>
  <c r="N3" i="69"/>
  <c r="L3" i="69"/>
  <c r="N3" i="68"/>
  <c r="L3" i="68"/>
  <c r="N3" i="70"/>
  <c r="L3" i="70"/>
  <c r="L3" i="64"/>
  <c r="N3" i="64"/>
  <c r="L3" i="60"/>
  <c r="N3" i="60"/>
  <c r="N3" i="63"/>
  <c r="L3" i="63"/>
  <c r="N3" i="65"/>
  <c r="L3" i="65"/>
  <c r="L3" i="67"/>
  <c r="N3" i="67"/>
  <c r="N3" i="62"/>
  <c r="L3" i="62"/>
  <c r="L3" i="61"/>
  <c r="N3" i="61"/>
  <c r="N3" i="71"/>
  <c r="L3" i="71"/>
</calcChain>
</file>

<file path=xl/sharedStrings.xml><?xml version="1.0" encoding="utf-8"?>
<sst xmlns="http://schemas.openxmlformats.org/spreadsheetml/2006/main" count="1426" uniqueCount="111">
  <si>
    <t>Sitzungsvorbereitung</t>
  </si>
  <si>
    <t>Sitzung</t>
  </si>
  <si>
    <t>Sitzungsnachbereitung</t>
  </si>
  <si>
    <t>Ausschussvorbereitung</t>
  </si>
  <si>
    <t>Ausschussnachbereitung</t>
  </si>
  <si>
    <t>Ausschuss</t>
  </si>
  <si>
    <t>Mitarbeitergespräche</t>
  </si>
  <si>
    <t>Do</t>
  </si>
  <si>
    <t>Fr</t>
  </si>
  <si>
    <t>Mo</t>
  </si>
  <si>
    <t>Di</t>
  </si>
  <si>
    <t>Mi</t>
  </si>
  <si>
    <t>Summe:</t>
  </si>
  <si>
    <t>Std.</t>
  </si>
  <si>
    <t>Min.</t>
  </si>
  <si>
    <t>Stunden</t>
  </si>
  <si>
    <t>Fachliterartur</t>
  </si>
  <si>
    <t>Einigungsgespräch</t>
  </si>
  <si>
    <t>Stundenabrechnung</t>
  </si>
  <si>
    <t>Übergabe Vorsitz</t>
  </si>
  <si>
    <t>Mitarbeiterinformation</t>
  </si>
  <si>
    <t>Vorsitz</t>
  </si>
  <si>
    <t>Minuten</t>
  </si>
  <si>
    <t>Fortbildung</t>
  </si>
  <si>
    <t>KW 01</t>
  </si>
  <si>
    <t>Name</t>
  </si>
  <si>
    <t>Wochen</t>
  </si>
  <si>
    <t>Jahressollstunden</t>
  </si>
  <si>
    <t>Quartalssollstunden</t>
  </si>
  <si>
    <t>Sa</t>
  </si>
  <si>
    <t>Sollstunden</t>
  </si>
  <si>
    <t>MAV-Stunden</t>
  </si>
  <si>
    <t>MAV-Minuten</t>
  </si>
  <si>
    <t>So</t>
  </si>
  <si>
    <t>Summen</t>
  </si>
  <si>
    <t>%</t>
  </si>
  <si>
    <t>Grund der Sollstundenreduzierung</t>
  </si>
  <si>
    <t>Std./Woche</t>
  </si>
  <si>
    <t>Woche</t>
  </si>
  <si>
    <t xml:space="preserve">MAV - Arbeit in Prozent </t>
  </si>
  <si>
    <t>Dienstvereinbarung</t>
  </si>
  <si>
    <t>BEM</t>
  </si>
  <si>
    <t>Gefährdungsanalyse</t>
  </si>
  <si>
    <t>Stellenplan</t>
  </si>
  <si>
    <t>Gespräche Geschäftsl.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</si>
  <si>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</si>
  <si>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</si>
  <si>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</si>
  <si>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</si>
  <si>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</si>
  <si>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</si>
  <si>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</si>
  <si>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</si>
  <si>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</si>
  <si>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</si>
  <si>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</si>
  <si>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</si>
  <si>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</si>
  <si>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</si>
  <si>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</si>
  <si>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</si>
  <si>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</si>
  <si>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</si>
  <si>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</si>
  <si>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</si>
  <si>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</si>
  <si>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</si>
  <si>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</si>
  <si>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</si>
  <si>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</si>
  <si>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</si>
  <si>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</si>
  <si>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</si>
  <si>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</si>
  <si>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</si>
  <si>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</si>
  <si>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</si>
  <si>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</si>
  <si>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</si>
  <si>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</si>
  <si>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</si>
  <si>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</si>
  <si>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</si>
  <si>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</si>
  <si>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1. Tragen Sie bitte Ihren Namen ein.</t>
  </si>
  <si>
    <t>2. Tragen Sie das Jahr ein.</t>
  </si>
  <si>
    <r>
      <t xml:space="preserve">3. Passen Sie die Liste der MAV-Arbeiten auf der Registriekarte </t>
    </r>
    <r>
      <rPr>
        <b/>
        <sz val="14"/>
        <color indexed="9"/>
        <rFont val="Arial"/>
        <family val="2"/>
      </rPr>
      <t>KW 1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an Ihre Bedürfnisse an. Die Eintragungen werden auf die folgenden Registrierkarten übertragen. (Bitte im laufendem Jahr nur Ergänzungen und keine Reduzierungen vornehmen.)</t>
    </r>
  </si>
  <si>
    <t>4. Mit den Navigationspfleilen können Sie zu den einzelnen Registrierkarten wandern. (Mit den äußeren Pfeilen zur ersten bzw. letzten Registrierkarte.)</t>
  </si>
  <si>
    <t>5. Auf der Registriekarte 1. Quartal tragen Sie Ihre Arbeitsstunden und die Verteilung auf die Wochentage ein.</t>
  </si>
  <si>
    <r>
      <t xml:space="preserve">6. In dem Feld </t>
    </r>
    <r>
      <rPr>
        <sz val="14"/>
        <rFont val="Arial"/>
        <family val="2"/>
      </rPr>
      <t>Sollstunden</t>
    </r>
    <r>
      <rPr>
        <sz val="14"/>
        <color indexed="9"/>
        <rFont val="Arial"/>
        <family val="2"/>
      </rPr>
      <t xml:space="preserve"> tragen Sie bitte die Reduzierung der Sollstunden in der jeweiligen Woche durch Urlaub, Krankheit, Feiertage, Arbeitnehmerweiterbildung usw. ein.</t>
    </r>
  </si>
  <si>
    <t>7.  Begründen Sie die Reduzierung der Sollstunden.</t>
  </si>
  <si>
    <t>8. Auf der letzten Registrierkarte erhalten Sie die Jahresübersicht.</t>
  </si>
  <si>
    <t>Netto Jahressollstunden</t>
  </si>
  <si>
    <t>MAV - Arbeit %</t>
  </si>
  <si>
    <t>1. Quartal</t>
  </si>
  <si>
    <t>2. Quartal</t>
  </si>
  <si>
    <t>3. Quartal</t>
  </si>
  <si>
    <t>4. Quartal</t>
  </si>
  <si>
    <t>Jahressumme</t>
  </si>
  <si>
    <t>KW 02</t>
  </si>
  <si>
    <t>KW 03</t>
  </si>
  <si>
    <t>KW 04</t>
  </si>
  <si>
    <t>KW 05</t>
  </si>
  <si>
    <t>KW 06</t>
  </si>
  <si>
    <t>KW 07</t>
  </si>
  <si>
    <t>KW 08</t>
  </si>
  <si>
    <t>KW 09</t>
  </si>
  <si>
    <t>KW 10</t>
  </si>
  <si>
    <t>KW 11</t>
  </si>
  <si>
    <t>KW 12</t>
  </si>
  <si>
    <t>KW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</si>
</sst>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1" fontId="2" fillId="0" borderId="0" xfId="0" applyNumberFormat="1" applyFont="1"/>
    <xf numFmtId="1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1" fontId="2" fillId="0" borderId="2" xfId="0" applyNumberFormat="1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protection locked="0"/>
    </xf>
    <xf numFmtId="1" fontId="2" fillId="0" borderId="2" xfId="0" applyNumberFormat="1" applyFont="1" applyBorder="1" applyAlignment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" fontId="2" fillId="0" borderId="0" xfId="0" applyNumberFormat="1" applyFont="1" applyProtection="1"/>
    <xf numFmtId="1" fontId="2" fillId="0" borderId="0" xfId="0" applyNumberFormat="1" applyFont="1" applyBorder="1" applyProtection="1"/>
    <xf numFmtId="0" fontId="2" fillId="0" borderId="0" xfId="0" applyFont="1" applyProtection="1"/>
    <xf numFmtId="2" fontId="2" fillId="0" borderId="0" xfId="0" applyNumberFormat="1" applyFon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7" fillId="0" borderId="0" xfId="0" applyNumberFormat="1" applyFont="1" applyProtection="1"/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</xf>
    <xf numFmtId="1" fontId="2" fillId="0" borderId="5" xfId="0" applyNumberFormat="1" applyFont="1" applyBorder="1" applyProtection="1">
      <protection locked="0"/>
    </xf>
    <xf numFmtId="1" fontId="2" fillId="0" borderId="5" xfId="0" applyNumberFormat="1" applyFont="1" applyBorder="1" applyAlignment="1" applyProtection="1">
      <alignment wrapText="1"/>
      <protection locked="0"/>
    </xf>
    <xf numFmtId="1" fontId="2" fillId="0" borderId="5" xfId="0" applyNumberFormat="1" applyFont="1" applyBorder="1" applyAlignment="1" applyProtection="1">
      <protection locked="0"/>
    </xf>
    <xf numFmtId="1" fontId="2" fillId="0" borderId="6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center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7" xfId="0" applyFont="1" applyBorder="1" applyProtection="1"/>
    <xf numFmtId="1" fontId="2" fillId="0" borderId="8" xfId="0" applyNumberFormat="1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1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" fontId="2" fillId="0" borderId="0" xfId="0" applyNumberFormat="1" applyFont="1" applyBorder="1"/>
    <xf numFmtId="0" fontId="16" fillId="0" borderId="0" xfId="0" applyFont="1" applyBorder="1" applyProtection="1"/>
    <xf numFmtId="0" fontId="8" fillId="0" borderId="0" xfId="0" applyFont="1" applyBorder="1" applyProtection="1"/>
    <xf numFmtId="2" fontId="16" fillId="0" borderId="0" xfId="0" applyNumberFormat="1" applyFont="1" applyBorder="1" applyProtection="1"/>
    <xf numFmtId="0" fontId="16" fillId="0" borderId="11" xfId="0" applyFont="1" applyBorder="1" applyProtection="1">
      <protection locked="0"/>
    </xf>
    <xf numFmtId="0" fontId="17" fillId="0" borderId="11" xfId="0" applyFont="1" applyBorder="1" applyProtection="1"/>
    <xf numFmtId="166" fontId="16" fillId="0" borderId="11" xfId="0" applyNumberFormat="1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1" fontId="16" fillId="0" borderId="11" xfId="0" quotePrefix="1" applyNumberFormat="1" applyFont="1" applyBorder="1" applyProtection="1"/>
    <xf numFmtId="165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6" fillId="0" borderId="12" xfId="0" applyFont="1" applyBorder="1" applyProtection="1"/>
    <xf numFmtId="0" fontId="16" fillId="0" borderId="13" xfId="0" applyFont="1" applyBorder="1" applyProtection="1"/>
    <xf numFmtId="0" fontId="16" fillId="0" borderId="14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right"/>
    </xf>
    <xf numFmtId="0" fontId="17" fillId="0" borderId="2" xfId="0" applyFont="1" applyBorder="1" applyProtection="1"/>
    <xf numFmtId="0" fontId="16" fillId="0" borderId="1" xfId="0" applyFont="1" applyBorder="1" applyAlignment="1" applyProtection="1">
      <alignment horizontal="center"/>
    </xf>
    <xf numFmtId="1" fontId="16" fillId="0" borderId="2" xfId="0" applyNumberFormat="1" applyFont="1" applyBorder="1" applyProtection="1"/>
    <xf numFmtId="0" fontId="17" fillId="0" borderId="1" xfId="0" applyFont="1" applyBorder="1" applyProtection="1"/>
    <xf numFmtId="2" fontId="16" fillId="0" borderId="12" xfId="0" applyNumberFormat="1" applyFont="1" applyBorder="1" applyProtection="1"/>
    <xf numFmtId="2" fontId="16" fillId="0" borderId="13" xfId="0" applyNumberFormat="1" applyFont="1" applyBorder="1" applyProtection="1"/>
    <xf numFmtId="0" fontId="4" fillId="0" borderId="12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left"/>
    </xf>
    <xf numFmtId="0" fontId="18" fillId="0" borderId="13" xfId="0" applyFont="1" applyBorder="1" applyProtection="1"/>
    <xf numFmtId="0" fontId="8" fillId="0" borderId="0" xfId="0" applyFont="1" applyProtection="1"/>
    <xf numFmtId="0" fontId="8" fillId="0" borderId="13" xfId="0" applyFont="1" applyBorder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9" fillId="0" borderId="0" xfId="0" applyFont="1" applyBorder="1" applyAlignment="1" applyProtection="1">
      <alignment horizontal="right"/>
    </xf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Protection="1"/>
    <xf numFmtId="0" fontId="17" fillId="0" borderId="11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2" fillId="0" borderId="0" xfId="1" applyFont="1"/>
    <xf numFmtId="0" fontId="2" fillId="0" borderId="0" xfId="1" applyFont="1" applyBorder="1"/>
    <xf numFmtId="1" fontId="2" fillId="0" borderId="0" xfId="1" applyNumberFormat="1" applyFont="1" applyBorder="1"/>
    <xf numFmtId="0" fontId="2" fillId="0" borderId="0" xfId="1" applyFo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right"/>
    </xf>
    <xf numFmtId="1" fontId="2" fillId="0" borderId="0" xfId="1" applyNumberFormat="1" applyFont="1"/>
    <xf numFmtId="1" fontId="2" fillId="0" borderId="0" xfId="1" applyNumberFormat="1" applyFont="1" applyProtection="1"/>
    <xf numFmtId="2" fontId="2" fillId="0" borderId="0" xfId="1" applyNumberFormat="1" applyFont="1" applyProtection="1"/>
    <xf numFmtId="1" fontId="2" fillId="0" borderId="0" xfId="1" applyNumberFormat="1" applyFont="1" applyBorder="1" applyProtection="1"/>
    <xf numFmtId="2" fontId="2" fillId="0" borderId="0" xfId="1" applyNumberFormat="1" applyFont="1" applyBorder="1" applyProtection="1"/>
    <xf numFmtId="1" fontId="7" fillId="0" borderId="0" xfId="1" applyNumberFormat="1" applyFont="1" applyProtection="1"/>
    <xf numFmtId="1" fontId="2" fillId="0" borderId="0" xfId="1" applyNumberFormat="1" applyFont="1" applyBorder="1" applyProtection="1">
      <protection locked="0"/>
    </xf>
    <xf numFmtId="0" fontId="2" fillId="0" borderId="0" xfId="1" applyFont="1" applyBorder="1" applyProtection="1">
      <protection locked="0"/>
    </xf>
    <xf numFmtId="1" fontId="2" fillId="0" borderId="4" xfId="1" applyNumberFormat="1" applyFont="1" applyBorder="1" applyProtection="1">
      <protection locked="0"/>
    </xf>
    <xf numFmtId="1" fontId="2" fillId="0" borderId="3" xfId="1" applyNumberFormat="1" applyFont="1" applyBorder="1" applyProtection="1">
      <protection locked="0"/>
    </xf>
    <xf numFmtId="1" fontId="2" fillId="0" borderId="6" xfId="1" applyNumberFormat="1" applyFont="1" applyBorder="1" applyProtection="1">
      <protection locked="0"/>
    </xf>
    <xf numFmtId="1" fontId="2" fillId="0" borderId="2" xfId="1" applyNumberFormat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1" fontId="2" fillId="0" borderId="5" xfId="1" applyNumberFormat="1" applyFont="1" applyBorder="1" applyProtection="1">
      <protection locked="0"/>
    </xf>
    <xf numFmtId="1" fontId="2" fillId="0" borderId="2" xfId="1" applyNumberFormat="1" applyFont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alignment wrapText="1"/>
      <protection locked="0"/>
    </xf>
    <xf numFmtId="1" fontId="2" fillId="0" borderId="5" xfId="1" applyNumberFormat="1" applyFont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protection locked="0"/>
    </xf>
    <xf numFmtId="1" fontId="2" fillId="0" borderId="2" xfId="1" applyNumberFormat="1" applyFont="1" applyBorder="1" applyAlignment="1" applyProtection="1">
      <protection locked="0"/>
    </xf>
    <xf numFmtId="1" fontId="2" fillId="0" borderId="5" xfId="1" applyNumberFormat="1" applyFont="1" applyBorder="1" applyAlignment="1" applyProtection="1">
      <protection locked="0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164" fontId="3" fillId="0" borderId="2" xfId="1" applyNumberFormat="1" applyFont="1" applyBorder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0" xfId="1" applyFont="1"/>
    <xf numFmtId="0" fontId="3" fillId="0" borderId="7" xfId="1" applyFont="1" applyBorder="1" applyProtection="1"/>
    <xf numFmtId="0" fontId="2" fillId="0" borderId="9" xfId="1" applyFont="1" applyBorder="1" applyProtection="1"/>
    <xf numFmtId="0" fontId="2" fillId="0" borderId="8" xfId="1" applyFont="1" applyBorder="1" applyProtection="1"/>
    <xf numFmtId="1" fontId="2" fillId="0" borderId="8" xfId="1" applyNumberFormat="1" applyFont="1" applyBorder="1" applyProtection="1"/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166" fontId="17" fillId="0" borderId="2" xfId="0" applyNumberFormat="1" applyFont="1" applyBorder="1" applyProtection="1"/>
    <xf numFmtId="1" fontId="16" fillId="0" borderId="11" xfId="0" applyNumberFormat="1" applyFont="1" applyBorder="1" applyProtection="1"/>
    <xf numFmtId="0" fontId="16" fillId="0" borderId="12" xfId="0" applyFont="1" applyBorder="1" applyAlignment="1" applyProtection="1">
      <alignment horizontal="right"/>
    </xf>
    <xf numFmtId="2" fontId="16" fillId="0" borderId="11" xfId="0" applyNumberFormat="1" applyFont="1" applyBorder="1" applyAlignment="1" applyProtection="1">
      <alignment horizontal="right"/>
    </xf>
    <xf numFmtId="165" fontId="16" fillId="0" borderId="11" xfId="0" applyNumberFormat="1" applyFont="1" applyBorder="1" applyAlignment="1" applyProtection="1">
      <alignment horizontal="right"/>
    </xf>
    <xf numFmtId="1" fontId="16" fillId="0" borderId="11" xfId="0" applyNumberFormat="1" applyFont="1" applyBorder="1" applyAlignment="1" applyProtection="1">
      <alignment horizontal="right"/>
    </xf>
    <xf numFmtId="1" fontId="19" fillId="0" borderId="11" xfId="0" applyNumberFormat="1" applyFont="1" applyBorder="1" applyProtection="1"/>
    <xf numFmtId="1" fontId="19" fillId="0" borderId="2" xfId="0" applyNumberFormat="1" applyFont="1" applyBorder="1" applyProtection="1"/>
    <xf numFmtId="166" fontId="16" fillId="0" borderId="0" xfId="0" applyNumberFormat="1" applyFont="1" applyBorder="1" applyProtection="1">
      <protection locked="0"/>
    </xf>
    <xf numFmtId="0" fontId="19" fillId="0" borderId="0" xfId="0" applyFont="1" applyBorder="1" applyProtection="1"/>
    <xf numFmtId="0" fontId="17" fillId="0" borderId="13" xfId="0" applyFont="1" applyBorder="1" applyProtection="1"/>
    <xf numFmtId="166" fontId="16" fillId="0" borderId="11" xfId="0" applyNumberFormat="1" applyFont="1" applyBorder="1" applyProtection="1"/>
    <xf numFmtId="0" fontId="20" fillId="3" borderId="0" xfId="0" applyFont="1" applyFill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8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2" fillId="5" borderId="0" xfId="0" applyFont="1" applyFill="1" applyAlignment="1"/>
    <xf numFmtId="0" fontId="0" fillId="5" borderId="0" xfId="0" applyFill="1" applyAlignment="1"/>
    <xf numFmtId="0" fontId="22" fillId="3" borderId="0" xfId="0" applyFont="1" applyFill="1" applyAlignment="1"/>
    <xf numFmtId="0" fontId="0" fillId="3" borderId="0" xfId="0" applyFill="1" applyAlignment="1"/>
    <xf numFmtId="0" fontId="22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0" fillId="7" borderId="0" xfId="0" applyFont="1" applyFill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8" borderId="0" xfId="0" applyFont="1" applyFill="1" applyAlignment="1">
      <alignment vertical="center" wrapText="1"/>
    </xf>
    <xf numFmtId="0" fontId="21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20" fillId="9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164" fontId="3" fillId="0" borderId="22" xfId="0" applyNumberFormat="1" applyFont="1" applyBorder="1" applyAlignment="1" applyProtection="1">
      <alignment horizontal="center"/>
    </xf>
    <xf numFmtId="164" fontId="3" fillId="0" borderId="23" xfId="0" applyNumberFormat="1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0" fontId="3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/>
    </xf>
    <xf numFmtId="164" fontId="3" fillId="0" borderId="24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164" fontId="3" fillId="0" borderId="20" xfId="0" applyNumberFormat="1" applyFon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6" fillId="0" borderId="10" xfId="0" applyFont="1" applyBorder="1" applyAlignment="1" applyProtection="1"/>
    <xf numFmtId="0" fontId="3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3" fillId="0" borderId="19" xfId="0" applyFont="1" applyBorder="1" applyAlignment="1" applyProtection="1"/>
    <xf numFmtId="0" fontId="0" fillId="0" borderId="28" xfId="0" applyBorder="1" applyAlignment="1"/>
    <xf numFmtId="0" fontId="23" fillId="0" borderId="28" xfId="0" applyFont="1" applyBorder="1" applyAlignment="1" applyProtection="1"/>
    <xf numFmtId="0" fontId="0" fillId="0" borderId="29" xfId="0" applyBorder="1" applyAlignment="1"/>
    <xf numFmtId="0" fontId="16" fillId="0" borderId="3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1" fontId="4" fillId="0" borderId="0" xfId="1" applyNumberFormat="1" applyFont="1" applyAlignment="1" applyProtection="1">
      <alignment horizontal="right"/>
    </xf>
    <xf numFmtId="1" fontId="7" fillId="0" borderId="0" xfId="1" applyNumberFormat="1" applyAlignment="1" applyProtection="1">
      <alignment horizontal="right"/>
    </xf>
    <xf numFmtId="164" fontId="3" fillId="0" borderId="22" xfId="1" applyNumberFormat="1" applyFont="1" applyBorder="1" applyAlignment="1" applyProtection="1">
      <alignment horizontal="center"/>
    </xf>
    <xf numFmtId="164" fontId="3" fillId="0" borderId="23" xfId="1" applyNumberFormat="1" applyFont="1" applyBorder="1" applyAlignment="1" applyProtection="1">
      <alignment horizontal="center"/>
    </xf>
    <xf numFmtId="164" fontId="3" fillId="0" borderId="20" xfId="1" applyNumberFormat="1" applyFont="1" applyBorder="1" applyAlignment="1" applyProtection="1">
      <alignment horizontal="center"/>
    </xf>
    <xf numFmtId="164" fontId="7" fillId="0" borderId="21" xfId="1" applyNumberFormat="1" applyBorder="1" applyAlignment="1" applyProtection="1">
      <alignment horizontal="center"/>
    </xf>
    <xf numFmtId="0" fontId="15" fillId="0" borderId="28" xfId="0" applyFont="1" applyBorder="1" applyAlignment="1" applyProtection="1"/>
    <xf numFmtId="0" fontId="15" fillId="0" borderId="29" xfId="0" applyFont="1" applyBorder="1" applyAlignment="1"/>
    <xf numFmtId="0" fontId="16" fillId="0" borderId="3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3" xfId="0" applyBorder="1" applyAlignment="1"/>
    <xf numFmtId="0" fontId="16" fillId="0" borderId="18" xfId="0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58189</xdr:colOff>
      <xdr:row>0</xdr:row>
      <xdr:rowOff>16625</xdr:rowOff>
    </xdr:from>
    <xdr:to>
      <xdr:col>7</xdr:col>
      <xdr:colOff>423949</xdr:colOff>
      <xdr:row>39</xdr:row>
      <xdr:rowOff>91440</xdr:rowOff>
    </xdr:to>
    <xdr:pic>
      <xdr:nvPicPr>
        <xdr:cNvPr id="3085" name="Grafik 1" descr="H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9" y="16625"/>
          <a:ext cx="5486400" cy="636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282633</xdr:colOff>
      <xdr:row>75</xdr:row>
      <xdr:rowOff>66502</xdr:rowOff>
    </xdr:to>
    <xdr:pic>
      <xdr:nvPicPr>
        <xdr:cNvPr id="3086" name="Grafik 2" descr="HQ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8618"/>
          <a:ext cx="5403273" cy="5436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7</xdr:col>
      <xdr:colOff>390698</xdr:colOff>
      <xdr:row>104</xdr:row>
      <xdr:rowOff>83127</xdr:rowOff>
    </xdr:to>
    <xdr:pic>
      <xdr:nvPicPr>
        <xdr:cNvPr id="3087" name="Grafik 3" descr="J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4524"/>
          <a:ext cx="5511338" cy="4347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V-Stunden%205%20Tage%2028.12.201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e"/>
      <sheetName val="KW 1"/>
      <sheetName val="KW 2"/>
      <sheetName val="KW 3"/>
      <sheetName val="KW 4"/>
      <sheetName val="KW 5"/>
      <sheetName val="KW 6"/>
      <sheetName val="KW 7"/>
      <sheetName val="KW 8"/>
      <sheetName val="KW 9"/>
      <sheetName val="KW 10"/>
      <sheetName val="KW 11"/>
      <sheetName val="KW 12"/>
      <sheetName val="KW 13"/>
      <sheetName val="1. Quartal"/>
      <sheetName val="KW 14"/>
      <sheetName val="KW 15"/>
      <sheetName val="KW 16"/>
      <sheetName val="KW 17"/>
      <sheetName val="KW 18"/>
      <sheetName val="KW 19"/>
      <sheetName val="KW 20"/>
      <sheetName val="KW 21"/>
      <sheetName val="KW 22"/>
      <sheetName val="KW 23"/>
      <sheetName val="KW 24"/>
      <sheetName val="KW 25"/>
      <sheetName val="KW 26"/>
      <sheetName val="2. Quartal"/>
      <sheetName val="KW 27"/>
      <sheetName val="KW 28"/>
      <sheetName val="KW 29"/>
      <sheetName val="KW 30"/>
      <sheetName val="KW 31"/>
      <sheetName val="KW 32"/>
      <sheetName val="KW 33"/>
      <sheetName val="KW 34"/>
      <sheetName val="KW 35"/>
      <sheetName val="KW 36"/>
      <sheetName val="KW 37"/>
      <sheetName val="KW 38"/>
      <sheetName val="KW 39"/>
      <sheetName val="3. Quartal"/>
      <sheetName val="KW 40"/>
      <sheetName val="KW 41"/>
      <sheetName val="KW 42"/>
      <sheetName val="KW 43"/>
      <sheetName val="KW 44"/>
      <sheetName val="KW 45"/>
      <sheetName val="KW 46"/>
      <sheetName val="KW 47"/>
      <sheetName val="KW 48"/>
      <sheetName val="KW 49"/>
      <sheetName val="KW 50"/>
      <sheetName val="KW 51"/>
      <sheetName val="KW 52"/>
      <sheetName val="4. Quartal"/>
      <sheetName val="Ja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">
          <cell r="D1">
            <v>2017</v>
          </cell>
        </row>
      </sheetData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J10:O85"/>
  <sheetViews>
    <sheetView showGridLines="0" showRowColHeaders="0" workbookViewId="0">
      <selection activeCell="J1" sqref="J1"/>
    </sheetView>
  </sheetViews>
  <sheetFormatPr baseColWidth="10" defaultRowHeight="12.45" x14ac:dyDescent="0.2"/>
  <sheetData>
    <row r="10" spans="10:15" ht="17.7" x14ac:dyDescent="0.3">
      <c r="J10" s="135" t="s">
        <v>84</v>
      </c>
      <c r="K10" s="136"/>
      <c r="L10" s="136"/>
      <c r="M10" s="136"/>
      <c r="N10" s="136"/>
      <c r="O10" s="136"/>
    </row>
    <row r="13" spans="10:15" ht="17.7" x14ac:dyDescent="0.3">
      <c r="J13" s="137" t="s">
        <v>85</v>
      </c>
      <c r="K13" s="138"/>
      <c r="L13" s="138"/>
      <c r="M13" s="138"/>
      <c r="N13" s="138"/>
      <c r="O13" s="138"/>
    </row>
    <row r="16" spans="10:15" x14ac:dyDescent="0.2">
      <c r="J16" s="139" t="s">
        <v>86</v>
      </c>
      <c r="K16" s="140"/>
      <c r="L16" s="140"/>
      <c r="M16" s="140"/>
      <c r="N16" s="140"/>
      <c r="O16" s="140"/>
    </row>
    <row r="17" spans="10:15" x14ac:dyDescent="0.2">
      <c r="J17" s="141"/>
      <c r="K17" s="141"/>
      <c r="L17" s="141"/>
      <c r="M17" s="141"/>
      <c r="N17" s="141"/>
      <c r="O17" s="141"/>
    </row>
    <row r="18" spans="10:15" x14ac:dyDescent="0.2">
      <c r="J18" s="141"/>
      <c r="K18" s="141"/>
      <c r="L18" s="141"/>
      <c r="M18" s="141"/>
      <c r="N18" s="141"/>
      <c r="O18" s="141"/>
    </row>
    <row r="19" spans="10:15" x14ac:dyDescent="0.2">
      <c r="J19" s="141"/>
      <c r="K19" s="141"/>
      <c r="L19" s="141"/>
      <c r="M19" s="141"/>
      <c r="N19" s="141"/>
      <c r="O19" s="141"/>
    </row>
    <row r="20" spans="10:15" x14ac:dyDescent="0.2">
      <c r="J20" s="141"/>
      <c r="K20" s="141"/>
      <c r="L20" s="141"/>
      <c r="M20" s="141"/>
      <c r="N20" s="141"/>
      <c r="O20" s="141"/>
    </row>
    <row r="21" spans="10:15" x14ac:dyDescent="0.2">
      <c r="J21" s="141"/>
      <c r="K21" s="141"/>
      <c r="L21" s="141"/>
      <c r="M21" s="141"/>
      <c r="N21" s="141"/>
      <c r="O21" s="141"/>
    </row>
    <row r="22" spans="10:15" x14ac:dyDescent="0.2">
      <c r="J22" s="134"/>
      <c r="K22" s="134"/>
      <c r="L22" s="134"/>
      <c r="M22" s="134"/>
      <c r="N22" s="134"/>
      <c r="O22" s="134"/>
    </row>
    <row r="25" spans="10:15" x14ac:dyDescent="0.2">
      <c r="J25" s="142" t="s">
        <v>87</v>
      </c>
      <c r="K25" s="143"/>
      <c r="L25" s="143"/>
      <c r="M25" s="143"/>
      <c r="N25" s="143"/>
      <c r="O25" s="143"/>
    </row>
    <row r="26" spans="10:15" x14ac:dyDescent="0.2">
      <c r="J26" s="144"/>
      <c r="K26" s="144"/>
      <c r="L26" s="144"/>
      <c r="M26" s="144"/>
      <c r="N26" s="144"/>
      <c r="O26" s="144"/>
    </row>
    <row r="27" spans="10:15" x14ac:dyDescent="0.2">
      <c r="J27" s="144"/>
      <c r="K27" s="144"/>
      <c r="L27" s="144"/>
      <c r="M27" s="144"/>
      <c r="N27" s="144"/>
      <c r="O27" s="144"/>
    </row>
    <row r="28" spans="10:15" x14ac:dyDescent="0.2">
      <c r="J28" s="144"/>
      <c r="K28" s="144"/>
      <c r="L28" s="144"/>
      <c r="M28" s="144"/>
      <c r="N28" s="144"/>
      <c r="O28" s="144"/>
    </row>
    <row r="29" spans="10:15" x14ac:dyDescent="0.2">
      <c r="J29" s="144"/>
      <c r="K29" s="144"/>
      <c r="L29" s="144"/>
      <c r="M29" s="144"/>
      <c r="N29" s="144"/>
      <c r="O29" s="144"/>
    </row>
    <row r="45" spans="10:15" x14ac:dyDescent="0.2">
      <c r="J45" s="145" t="s">
        <v>88</v>
      </c>
      <c r="K45" s="146"/>
      <c r="L45" s="146"/>
      <c r="M45" s="146"/>
      <c r="N45" s="146"/>
      <c r="O45" s="146"/>
    </row>
    <row r="46" spans="10:15" x14ac:dyDescent="0.2">
      <c r="J46" s="147"/>
      <c r="K46" s="147"/>
      <c r="L46" s="147"/>
      <c r="M46" s="147"/>
      <c r="N46" s="147"/>
      <c r="O46" s="147"/>
    </row>
    <row r="47" spans="10:15" x14ac:dyDescent="0.2">
      <c r="J47" s="147"/>
      <c r="K47" s="147"/>
      <c r="L47" s="147"/>
      <c r="M47" s="147"/>
      <c r="N47" s="147"/>
      <c r="O47" s="147"/>
    </row>
    <row r="48" spans="10:15" x14ac:dyDescent="0.2">
      <c r="J48" s="147"/>
      <c r="K48" s="147"/>
      <c r="L48" s="147"/>
      <c r="M48" s="147"/>
      <c r="N48" s="147"/>
      <c r="O48" s="147"/>
    </row>
    <row r="49" spans="10:15" x14ac:dyDescent="0.2">
      <c r="J49" s="147"/>
      <c r="K49" s="147"/>
      <c r="L49" s="147"/>
      <c r="M49" s="147"/>
      <c r="N49" s="147"/>
      <c r="O49" s="147"/>
    </row>
    <row r="52" spans="10:15" x14ac:dyDescent="0.2">
      <c r="J52" s="148" t="s">
        <v>89</v>
      </c>
      <c r="K52" s="149"/>
      <c r="L52" s="149"/>
      <c r="M52" s="149"/>
      <c r="N52" s="149"/>
      <c r="O52" s="149"/>
    </row>
    <row r="53" spans="10:15" x14ac:dyDescent="0.2">
      <c r="J53" s="150"/>
      <c r="K53" s="150"/>
      <c r="L53" s="150"/>
      <c r="M53" s="150"/>
      <c r="N53" s="150"/>
      <c r="O53" s="150"/>
    </row>
    <row r="54" spans="10:15" x14ac:dyDescent="0.2">
      <c r="J54" s="150"/>
      <c r="K54" s="150"/>
      <c r="L54" s="150"/>
      <c r="M54" s="150"/>
      <c r="N54" s="150"/>
      <c r="O54" s="150"/>
    </row>
    <row r="55" spans="10:15" x14ac:dyDescent="0.2">
      <c r="J55" s="150"/>
      <c r="K55" s="150"/>
      <c r="L55" s="150"/>
      <c r="M55" s="150"/>
      <c r="N55" s="150"/>
      <c r="O55" s="150"/>
    </row>
    <row r="56" spans="10:15" x14ac:dyDescent="0.2">
      <c r="J56" s="150"/>
      <c r="K56" s="150"/>
      <c r="L56" s="150"/>
      <c r="M56" s="150"/>
      <c r="N56" s="150"/>
      <c r="O56" s="150"/>
    </row>
    <row r="57" spans="10:15" x14ac:dyDescent="0.2">
      <c r="J57" s="134"/>
      <c r="K57" s="134"/>
      <c r="L57" s="134"/>
      <c r="M57" s="134"/>
      <c r="N57" s="134"/>
      <c r="O57" s="134"/>
    </row>
    <row r="60" spans="10:15" x14ac:dyDescent="0.2">
      <c r="J60" s="129" t="s">
        <v>90</v>
      </c>
      <c r="K60" s="130"/>
      <c r="L60" s="130"/>
      <c r="M60" s="130"/>
      <c r="N60" s="130"/>
      <c r="O60" s="130"/>
    </row>
    <row r="61" spans="10:15" ht="12.8" customHeight="1" x14ac:dyDescent="0.2">
      <c r="J61" s="131"/>
      <c r="K61" s="131"/>
      <c r="L61" s="131"/>
      <c r="M61" s="131"/>
      <c r="N61" s="131"/>
      <c r="O61" s="131"/>
    </row>
    <row r="75" spans="10:15" ht="12.8" customHeight="1" x14ac:dyDescent="0.2"/>
    <row r="80" spans="10:15" x14ac:dyDescent="0.2">
      <c r="J80" s="132" t="s">
        <v>91</v>
      </c>
      <c r="K80" s="133"/>
      <c r="L80" s="133"/>
      <c r="M80" s="133"/>
      <c r="N80" s="133"/>
      <c r="O80" s="133"/>
    </row>
    <row r="81" spans="10:15" x14ac:dyDescent="0.2">
      <c r="J81" s="133"/>
      <c r="K81" s="133"/>
      <c r="L81" s="133"/>
      <c r="M81" s="133"/>
      <c r="N81" s="133"/>
      <c r="O81" s="133"/>
    </row>
    <row r="82" spans="10:15" x14ac:dyDescent="0.2">
      <c r="J82" s="134"/>
      <c r="K82" s="134"/>
      <c r="L82" s="134"/>
      <c r="M82" s="134"/>
      <c r="N82" s="134"/>
      <c r="O82" s="134"/>
    </row>
    <row r="83" spans="10:15" x14ac:dyDescent="0.2">
      <c r="J83" s="115"/>
      <c r="K83" s="115"/>
      <c r="L83" s="115"/>
      <c r="M83" s="115"/>
      <c r="N83" s="115"/>
      <c r="O83" s="115"/>
    </row>
    <row r="84" spans="10:15" x14ac:dyDescent="0.2">
      <c r="J84" s="115"/>
      <c r="K84" s="115"/>
      <c r="L84" s="115"/>
      <c r="M84" s="115"/>
      <c r="N84" s="115"/>
      <c r="O84" s="115"/>
    </row>
    <row r="85" spans="10:15" x14ac:dyDescent="0.2">
      <c r="J85" s="116"/>
      <c r="K85" s="116"/>
      <c r="L85" s="116"/>
      <c r="M85" s="116"/>
      <c r="N85" s="116"/>
      <c r="O85" s="116"/>
    </row>
  </sheetData>
  <sheetProtection password="CC63" sheet="1" formatCells="0" formatColumns="0" formatRows="0" insertColumns="0" insertRows="0" insertHyperlinks="0" deleteColumns="0" deleteRows="0" sort="0" autoFilter="0" pivotTables="0"/>
  <mergeCells count="8">
    <mergeCell ref="J60:O61"/>
    <mergeCell ref="J80:O82"/>
    <mergeCell ref="J10:O10"/>
    <mergeCell ref="J13:O13"/>
    <mergeCell ref="J16:O22"/>
    <mergeCell ref="J25:O29"/>
    <mergeCell ref="J45:O49"/>
    <mergeCell ref="J52:O57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106</v>
      </c>
      <c r="B3" s="162">
        <f>'KW 1'!B3:C3+56</f>
        <v>43157</v>
      </c>
      <c r="C3" s="163"/>
      <c r="D3" s="151">
        <f>B3+1</f>
        <v>43158</v>
      </c>
      <c r="E3" s="152"/>
      <c r="F3" s="151">
        <f>B3+2</f>
        <v>43159</v>
      </c>
      <c r="G3" s="152"/>
      <c r="H3" s="151">
        <f>B3+3</f>
        <v>43160</v>
      </c>
      <c r="I3" s="152"/>
      <c r="J3" s="151">
        <f>B3+4</f>
        <v>43161</v>
      </c>
      <c r="K3" s="152"/>
      <c r="L3" s="151">
        <f>F3+3</f>
        <v>43162</v>
      </c>
      <c r="M3" s="152"/>
      <c r="N3" s="151">
        <f>F3+4</f>
        <v>43163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107</v>
      </c>
      <c r="B3" s="162">
        <f>'KW 1'!B3:C3+63</f>
        <v>43164</v>
      </c>
      <c r="C3" s="163"/>
      <c r="D3" s="151">
        <f>B3+1</f>
        <v>43165</v>
      </c>
      <c r="E3" s="152"/>
      <c r="F3" s="151">
        <f>B3+2</f>
        <v>43166</v>
      </c>
      <c r="G3" s="152"/>
      <c r="H3" s="151">
        <f>B3+3</f>
        <v>43167</v>
      </c>
      <c r="I3" s="152"/>
      <c r="J3" s="151">
        <f>B3+4</f>
        <v>43168</v>
      </c>
      <c r="K3" s="152"/>
      <c r="L3" s="151">
        <f>F3+3</f>
        <v>43169</v>
      </c>
      <c r="M3" s="152"/>
      <c r="N3" s="151">
        <f>F3+4</f>
        <v>43170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O44"/>
  <sheetViews>
    <sheetView view="pageLayout" zoomScale="130" zoomScaleNormal="100" zoomScalePageLayoutView="130" workbookViewId="0">
      <selection activeCell="B1" sqref="B1:O1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108</v>
      </c>
      <c r="B3" s="162">
        <f>'KW 1'!B3:C3+70</f>
        <v>43171</v>
      </c>
      <c r="C3" s="163"/>
      <c r="D3" s="151">
        <f>B3+1</f>
        <v>43172</v>
      </c>
      <c r="E3" s="152"/>
      <c r="F3" s="151">
        <f>B3+2</f>
        <v>43173</v>
      </c>
      <c r="G3" s="152"/>
      <c r="H3" s="151">
        <f>B3+3</f>
        <v>43174</v>
      </c>
      <c r="I3" s="152"/>
      <c r="J3" s="151">
        <f>B3+4</f>
        <v>43175</v>
      </c>
      <c r="K3" s="152"/>
      <c r="L3" s="151">
        <f>F3+3</f>
        <v>43176</v>
      </c>
      <c r="M3" s="152"/>
      <c r="N3" s="151">
        <f>F3+4</f>
        <v>43177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109</v>
      </c>
      <c r="B3" s="162">
        <f>'KW 1'!B3:C3+77</f>
        <v>43178</v>
      </c>
      <c r="C3" s="163"/>
      <c r="D3" s="151">
        <f>B3+1</f>
        <v>43179</v>
      </c>
      <c r="E3" s="152"/>
      <c r="F3" s="151">
        <f>B3+2</f>
        <v>43180</v>
      </c>
      <c r="G3" s="152"/>
      <c r="H3" s="151">
        <f>B3+3</f>
        <v>43181</v>
      </c>
      <c r="I3" s="152"/>
      <c r="J3" s="151">
        <f>B3+4</f>
        <v>43182</v>
      </c>
      <c r="K3" s="152"/>
      <c r="L3" s="151">
        <f>F3+3</f>
        <v>43183</v>
      </c>
      <c r="M3" s="152"/>
      <c r="N3" s="151">
        <f>F3+4</f>
        <v>43184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110</v>
      </c>
      <c r="B3" s="162">
        <f>'KW 1'!B3:C3+84</f>
        <v>43185</v>
      </c>
      <c r="C3" s="163"/>
      <c r="D3" s="151">
        <f>B3+1</f>
        <v>43186</v>
      </c>
      <c r="E3" s="152"/>
      <c r="F3" s="151">
        <f>B3+2</f>
        <v>43187</v>
      </c>
      <c r="G3" s="152"/>
      <c r="H3" s="151">
        <f>B3+3</f>
        <v>43188</v>
      </c>
      <c r="I3" s="152"/>
      <c r="J3" s="151">
        <f>B3+4</f>
        <v>43189</v>
      </c>
      <c r="K3" s="152"/>
      <c r="L3" s="151">
        <f>F3+3</f>
        <v>43190</v>
      </c>
      <c r="M3" s="152"/>
      <c r="N3" s="151">
        <f>F3+4</f>
        <v>43191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E38"/>
  <sheetViews>
    <sheetView view="pageLayout" zoomScaleNormal="100" workbookViewId="0">
      <selection activeCell="D34" sqref="D34"/>
    </sheetView>
  </sheetViews>
  <sheetFormatPr baseColWidth="10" defaultRowHeight="12.45" x14ac:dyDescent="0.2"/>
  <cols>
    <col min="1" max="2" width="12.25" customWidth="1"/>
    <col min="3" max="3" width="32.375" customWidth="1"/>
    <col min="4" max="4" width="15.25" customWidth="1"/>
    <col min="5" max="5" width="12.125" customWidth="1"/>
  </cols>
  <sheetData>
    <row r="1" spans="1:5" ht="26.2" x14ac:dyDescent="0.45">
      <c r="A1" s="171" t="str">
        <f>'KW 1'!A1:A2</f>
        <v>Name</v>
      </c>
      <c r="B1" s="172"/>
      <c r="C1" s="172"/>
      <c r="D1" s="173">
        <f>'KW 1'!B1</f>
        <v>2018</v>
      </c>
      <c r="E1" s="174"/>
    </row>
    <row r="2" spans="1:5" ht="18.350000000000001" x14ac:dyDescent="0.35">
      <c r="A2" s="55"/>
      <c r="B2" s="45"/>
      <c r="C2" s="45"/>
      <c r="D2" s="45"/>
      <c r="E2" s="56"/>
    </row>
    <row r="3" spans="1:5" ht="18.350000000000001" x14ac:dyDescent="0.35">
      <c r="A3" s="55"/>
      <c r="B3" s="45"/>
      <c r="C3" s="45"/>
      <c r="D3" s="45"/>
      <c r="E3" s="56"/>
    </row>
    <row r="4" spans="1:5" ht="18.350000000000001" x14ac:dyDescent="0.35">
      <c r="A4" s="58" t="s">
        <v>9</v>
      </c>
      <c r="B4" s="50">
        <v>6</v>
      </c>
      <c r="C4" s="46"/>
      <c r="D4" s="175" t="s">
        <v>28</v>
      </c>
      <c r="E4" s="176"/>
    </row>
    <row r="5" spans="1:5" ht="18.350000000000001" x14ac:dyDescent="0.35">
      <c r="A5" s="58" t="s">
        <v>10</v>
      </c>
      <c r="B5" s="50">
        <v>5.5</v>
      </c>
      <c r="C5" s="46"/>
      <c r="D5" s="177">
        <f>E8*13</f>
        <v>507</v>
      </c>
      <c r="E5" s="178"/>
    </row>
    <row r="6" spans="1:5" ht="18.350000000000001" x14ac:dyDescent="0.35">
      <c r="A6" s="58" t="s">
        <v>11</v>
      </c>
      <c r="B6" s="50">
        <v>5.5</v>
      </c>
      <c r="C6" s="46"/>
      <c r="D6" s="46"/>
      <c r="E6" s="69"/>
    </row>
    <row r="7" spans="1:5" ht="18.350000000000001" x14ac:dyDescent="0.35">
      <c r="A7" s="58" t="s">
        <v>7</v>
      </c>
      <c r="B7" s="50">
        <v>5.5</v>
      </c>
      <c r="C7" s="46"/>
      <c r="D7" s="46"/>
      <c r="E7" s="69"/>
    </row>
    <row r="8" spans="1:5" ht="18.350000000000001" x14ac:dyDescent="0.35">
      <c r="A8" s="58" t="s">
        <v>8</v>
      </c>
      <c r="B8" s="50">
        <v>5.5</v>
      </c>
      <c r="C8" s="46"/>
      <c r="D8" s="70" t="s">
        <v>37</v>
      </c>
      <c r="E8" s="117">
        <f>SUM(B4:B10)</f>
        <v>39</v>
      </c>
    </row>
    <row r="9" spans="1:5" ht="18.350000000000001" x14ac:dyDescent="0.35">
      <c r="A9" s="58" t="s">
        <v>29</v>
      </c>
      <c r="B9" s="50">
        <v>5.5</v>
      </c>
      <c r="C9" s="46"/>
      <c r="D9" s="46"/>
      <c r="E9" s="69"/>
    </row>
    <row r="10" spans="1:5" ht="18.350000000000001" x14ac:dyDescent="0.35">
      <c r="A10" s="58" t="s">
        <v>33</v>
      </c>
      <c r="B10" s="50">
        <v>5.5</v>
      </c>
      <c r="C10" s="46"/>
      <c r="D10" s="46"/>
      <c r="E10" s="69"/>
    </row>
    <row r="11" spans="1:5" ht="17.7" x14ac:dyDescent="0.3">
      <c r="A11" s="71"/>
      <c r="B11" s="46"/>
      <c r="C11" s="46"/>
      <c r="D11" s="46"/>
      <c r="E11" s="69"/>
    </row>
    <row r="12" spans="1:5" ht="15.75" customHeight="1" x14ac:dyDescent="0.3">
      <c r="A12" s="71"/>
      <c r="B12" s="46"/>
      <c r="C12" s="46"/>
      <c r="D12" s="46"/>
      <c r="E12" s="69"/>
    </row>
    <row r="13" spans="1:5" x14ac:dyDescent="0.2">
      <c r="A13" s="179" t="s">
        <v>38</v>
      </c>
      <c r="B13" s="180" t="s">
        <v>30</v>
      </c>
      <c r="C13" s="181" t="s">
        <v>36</v>
      </c>
      <c r="D13" s="183" t="s">
        <v>31</v>
      </c>
      <c r="E13" s="185" t="s">
        <v>32</v>
      </c>
    </row>
    <row r="14" spans="1:5" ht="26.2" customHeight="1" x14ac:dyDescent="0.2">
      <c r="A14" s="179"/>
      <c r="B14" s="180"/>
      <c r="C14" s="182"/>
      <c r="D14" s="184"/>
      <c r="E14" s="186"/>
    </row>
    <row r="15" spans="1:5" ht="18.350000000000001" x14ac:dyDescent="0.35">
      <c r="A15" s="60">
        <v>1</v>
      </c>
      <c r="B15" s="51">
        <f t="shared" ref="B15:B27" si="0">E$8</f>
        <v>39</v>
      </c>
      <c r="C15" s="48"/>
      <c r="D15" s="52">
        <f>'KW 1'!B42</f>
        <v>0</v>
      </c>
      <c r="E15" s="61">
        <f>'KW 1'!G42</f>
        <v>0</v>
      </c>
    </row>
    <row r="16" spans="1:5" ht="18.350000000000001" x14ac:dyDescent="0.35">
      <c r="A16" s="60">
        <v>2</v>
      </c>
      <c r="B16" s="51">
        <f t="shared" si="0"/>
        <v>39</v>
      </c>
      <c r="C16" s="48"/>
      <c r="D16" s="118">
        <f>'KW 2'!B42</f>
        <v>0</v>
      </c>
      <c r="E16" s="61">
        <f>'KW 2'!G42</f>
        <v>0</v>
      </c>
    </row>
    <row r="17" spans="1:5" ht="18.350000000000001" x14ac:dyDescent="0.35">
      <c r="A17" s="60">
        <v>3</v>
      </c>
      <c r="B17" s="51">
        <f t="shared" si="0"/>
        <v>39</v>
      </c>
      <c r="C17" s="48"/>
      <c r="D17" s="118">
        <f>'KW 3'!B42</f>
        <v>0</v>
      </c>
      <c r="E17" s="61">
        <f>'KW 3'!G42</f>
        <v>0</v>
      </c>
    </row>
    <row r="18" spans="1:5" ht="18.350000000000001" x14ac:dyDescent="0.35">
      <c r="A18" s="60">
        <v>4</v>
      </c>
      <c r="B18" s="51">
        <f t="shared" si="0"/>
        <v>39</v>
      </c>
      <c r="C18" s="48"/>
      <c r="D18" s="118">
        <f>'KW 4'!B42</f>
        <v>0</v>
      </c>
      <c r="E18" s="61">
        <f>'KW 4'!G42</f>
        <v>0</v>
      </c>
    </row>
    <row r="19" spans="1:5" ht="18.350000000000001" x14ac:dyDescent="0.35">
      <c r="A19" s="60">
        <v>5</v>
      </c>
      <c r="B19" s="51">
        <f t="shared" si="0"/>
        <v>39</v>
      </c>
      <c r="C19" s="48"/>
      <c r="D19" s="118">
        <f>'KW 5'!B42</f>
        <v>0</v>
      </c>
      <c r="E19" s="61">
        <f>'KW 5'!G42</f>
        <v>0</v>
      </c>
    </row>
    <row r="20" spans="1:5" ht="18.350000000000001" x14ac:dyDescent="0.35">
      <c r="A20" s="60">
        <v>6</v>
      </c>
      <c r="B20" s="51">
        <f t="shared" si="0"/>
        <v>39</v>
      </c>
      <c r="C20" s="48"/>
      <c r="D20" s="118">
        <f>'KW 6'!B42</f>
        <v>0</v>
      </c>
      <c r="E20" s="61">
        <f>'KW 6'!G42</f>
        <v>0</v>
      </c>
    </row>
    <row r="21" spans="1:5" ht="18.350000000000001" x14ac:dyDescent="0.35">
      <c r="A21" s="60">
        <v>7</v>
      </c>
      <c r="B21" s="51">
        <f t="shared" si="0"/>
        <v>39</v>
      </c>
      <c r="C21" s="48"/>
      <c r="D21" s="118">
        <f>'KW 7'!B42</f>
        <v>0</v>
      </c>
      <c r="E21" s="61">
        <f>'KW 7'!G42</f>
        <v>0</v>
      </c>
    </row>
    <row r="22" spans="1:5" ht="18.350000000000001" x14ac:dyDescent="0.35">
      <c r="A22" s="60">
        <v>8</v>
      </c>
      <c r="B22" s="51">
        <f t="shared" si="0"/>
        <v>39</v>
      </c>
      <c r="C22" s="48"/>
      <c r="D22" s="118">
        <f>'KW 8'!B42</f>
        <v>0</v>
      </c>
      <c r="E22" s="61">
        <f>'KW 8'!G42</f>
        <v>0</v>
      </c>
    </row>
    <row r="23" spans="1:5" ht="18.350000000000001" x14ac:dyDescent="0.35">
      <c r="A23" s="60">
        <v>9</v>
      </c>
      <c r="B23" s="51">
        <f t="shared" si="0"/>
        <v>39</v>
      </c>
      <c r="C23" s="48"/>
      <c r="D23" s="118">
        <f>'KW 9'!B42</f>
        <v>0</v>
      </c>
      <c r="E23" s="61">
        <f>'KW 9'!G42</f>
        <v>0</v>
      </c>
    </row>
    <row r="24" spans="1:5" ht="18.350000000000001" x14ac:dyDescent="0.35">
      <c r="A24" s="60">
        <v>10</v>
      </c>
      <c r="B24" s="51">
        <f t="shared" si="0"/>
        <v>39</v>
      </c>
      <c r="C24" s="48"/>
      <c r="D24" s="118">
        <f>'KW 10'!B42</f>
        <v>0</v>
      </c>
      <c r="E24" s="61">
        <f>'KW 10'!G42</f>
        <v>0</v>
      </c>
    </row>
    <row r="25" spans="1:5" ht="18.350000000000001" x14ac:dyDescent="0.35">
      <c r="A25" s="60">
        <v>11</v>
      </c>
      <c r="B25" s="51">
        <f t="shared" si="0"/>
        <v>39</v>
      </c>
      <c r="C25" s="48"/>
      <c r="D25" s="118">
        <f>'KW 11'!B42</f>
        <v>0</v>
      </c>
      <c r="E25" s="61">
        <f>'KW 11'!G42</f>
        <v>0</v>
      </c>
    </row>
    <row r="26" spans="1:5" ht="18.350000000000001" x14ac:dyDescent="0.35">
      <c r="A26" s="60">
        <v>12</v>
      </c>
      <c r="B26" s="51">
        <f t="shared" si="0"/>
        <v>39</v>
      </c>
      <c r="C26" s="48"/>
      <c r="D26" s="118">
        <f>'KW 12'!B42</f>
        <v>0</v>
      </c>
      <c r="E26" s="61">
        <f>'KW 12'!G42</f>
        <v>0</v>
      </c>
    </row>
    <row r="27" spans="1:5" ht="18.350000000000001" x14ac:dyDescent="0.35">
      <c r="A27" s="60">
        <v>13</v>
      </c>
      <c r="B27" s="51">
        <f t="shared" si="0"/>
        <v>39</v>
      </c>
      <c r="C27" s="48"/>
      <c r="D27" s="118">
        <f>'KW 13'!B42</f>
        <v>0</v>
      </c>
      <c r="E27" s="61">
        <f>'KW 13'!G42</f>
        <v>0</v>
      </c>
    </row>
    <row r="28" spans="1:5" ht="18.350000000000001" x14ac:dyDescent="0.35">
      <c r="A28" s="62" t="s">
        <v>34</v>
      </c>
      <c r="B28" s="76">
        <f>SUM(B15:B27)</f>
        <v>507</v>
      </c>
      <c r="C28" s="49"/>
      <c r="D28" s="49">
        <f>SUM(D15:D27)</f>
        <v>0</v>
      </c>
      <c r="E28" s="59">
        <f>SUM(E15:E27)</f>
        <v>0</v>
      </c>
    </row>
    <row r="29" spans="1:5" ht="18.350000000000001" x14ac:dyDescent="0.35">
      <c r="A29" s="55"/>
      <c r="B29" s="45"/>
      <c r="C29" s="45"/>
      <c r="D29" s="45"/>
      <c r="E29" s="56"/>
    </row>
    <row r="30" spans="1:5" ht="18.350000000000001" hidden="1" x14ac:dyDescent="0.35">
      <c r="A30" s="63">
        <f>E28/60</f>
        <v>0</v>
      </c>
      <c r="B30" s="47">
        <f>E28/60-INT(E28/60)</f>
        <v>0</v>
      </c>
      <c r="C30" s="47">
        <f>A30-B30</f>
        <v>0</v>
      </c>
      <c r="D30" s="47">
        <f>E28-C30*60</f>
        <v>0</v>
      </c>
      <c r="E30" s="64"/>
    </row>
    <row r="31" spans="1:5" ht="18.350000000000001" x14ac:dyDescent="0.35">
      <c r="A31" s="55"/>
      <c r="B31" s="45"/>
      <c r="C31" s="45"/>
      <c r="D31" s="45"/>
      <c r="E31" s="56"/>
    </row>
    <row r="32" spans="1:5" ht="17.7" x14ac:dyDescent="0.3">
      <c r="A32" s="65" t="s">
        <v>12</v>
      </c>
      <c r="B32" s="42">
        <f>D28+C30</f>
        <v>0</v>
      </c>
      <c r="C32" s="43" t="s">
        <v>15</v>
      </c>
      <c r="D32" s="42">
        <f>D30</f>
        <v>0</v>
      </c>
      <c r="E32" s="66" t="s">
        <v>22</v>
      </c>
    </row>
    <row r="33" spans="1:5" ht="18.350000000000001" x14ac:dyDescent="0.35">
      <c r="A33" s="55"/>
      <c r="B33" s="45"/>
      <c r="C33" s="45"/>
      <c r="D33" s="45"/>
      <c r="E33" s="56"/>
    </row>
    <row r="34" spans="1:5" ht="20.3" x14ac:dyDescent="0.35">
      <c r="A34" s="71"/>
      <c r="B34" s="72"/>
      <c r="C34" s="54" t="s">
        <v>39</v>
      </c>
      <c r="D34" s="53">
        <f>(D28*60+E28)/60/B28*100</f>
        <v>0</v>
      </c>
      <c r="E34" s="67" t="s">
        <v>35</v>
      </c>
    </row>
    <row r="35" spans="1:5" ht="18.350000000000001" thickBot="1" x14ac:dyDescent="0.35">
      <c r="A35" s="73"/>
      <c r="B35" s="74"/>
      <c r="C35" s="74"/>
      <c r="D35" s="74"/>
      <c r="E35" s="75"/>
    </row>
    <row r="36" spans="1:5" ht="17.7" x14ac:dyDescent="0.3">
      <c r="A36" s="68"/>
      <c r="B36" s="68"/>
      <c r="C36" s="68"/>
      <c r="D36" s="68"/>
      <c r="E36" s="68"/>
    </row>
    <row r="37" spans="1:5" ht="17.7" x14ac:dyDescent="0.3">
      <c r="A37" s="68"/>
      <c r="B37" s="68"/>
      <c r="C37" s="68"/>
      <c r="D37" s="68"/>
      <c r="E37" s="68"/>
    </row>
    <row r="38" spans="1:5" ht="17.7" x14ac:dyDescent="0.3">
      <c r="A38" s="68"/>
      <c r="B38" s="68"/>
      <c r="C38" s="68"/>
      <c r="D38" s="68"/>
      <c r="E38" s="68"/>
    </row>
  </sheetData>
  <sheetProtection password="CC63" sheet="1" objects="1" scenarios="1"/>
  <mergeCells count="9">
    <mergeCell ref="A1:C1"/>
    <mergeCell ref="D1:E1"/>
    <mergeCell ref="D4:E4"/>
    <mergeCell ref="D5:E5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orientation="portrait" verticalDpi="0" r:id="rId1"/>
  <headerFooter>
    <oddHeader>&amp;CAuflistung der MAV - Stunden
1. Quartal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45</v>
      </c>
      <c r="B3" s="191">
        <f>'KW 13'!B3+7</f>
        <v>43192</v>
      </c>
      <c r="C3" s="192"/>
      <c r="D3" s="189">
        <f>B3+1</f>
        <v>43193</v>
      </c>
      <c r="E3" s="190"/>
      <c r="F3" s="189">
        <f>B3+2</f>
        <v>43194</v>
      </c>
      <c r="G3" s="190"/>
      <c r="H3" s="189">
        <f>B3+3</f>
        <v>43195</v>
      </c>
      <c r="I3" s="190"/>
      <c r="J3" s="189">
        <f>B3+4</f>
        <v>43196</v>
      </c>
      <c r="K3" s="190"/>
      <c r="L3" s="189">
        <f>F3+3</f>
        <v>43197</v>
      </c>
      <c r="M3" s="190"/>
      <c r="N3" s="189">
        <f>F3+4</f>
        <v>43198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39" t="str">
        <f>'KW 1'!A5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40" t="str">
        <f>'KW 1'!A6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40" t="str">
        <f>'KW 1'!A7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40" t="str">
        <f>'KW 1'!A8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40" t="str">
        <f>'KW 1'!A9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40" t="str">
        <f>'KW 1'!A10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40" t="str">
        <f>'KW 1'!A11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40" t="str">
        <f>'KW 1'!A12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40" t="str">
        <f>'KW 1'!A13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40" t="str">
        <f>'KW 1'!A14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40" t="str">
        <f>'KW 1'!A15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40" t="str">
        <f>'KW 1'!A16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40" t="str">
        <f>'KW 1'!A17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40" t="str">
        <f>'KW 1'!A18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40" t="str">
        <f>'KW 1'!A19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40" t="str">
        <f>'KW 1'!A20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40" t="str">
        <f>'KW 1'!A21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40" t="str">
        <f>IF('KW 1'!A22="","",'KW 1'!A22)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40" t="str">
        <f>IF('KW 1'!A23="","",'KW 1'!A23)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40" t="str">
        <f>IF('KW 1'!A24="","",'KW 1'!A24)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40" t="str">
        <f>IF('KW 1'!A25="","",'KW 1'!A25)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40" t="str">
        <f>IF('KW 1'!A26="","",'KW 1'!A26)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40" t="str">
        <f>IF('KW 1'!A27="","",'KW 1'!A27)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40" t="str">
        <f>IF('KW 1'!A28="","",'KW 1'!A28)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40" t="str">
        <f>IF('KW 1'!A29="","",'KW 1'!A29)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40" t="str">
        <f>IF('KW 1'!A30="","",'KW 1'!A30)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40" t="str">
        <f>IF('KW 1'!A31="","",'KW 1'!A31)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40" t="str">
        <f>IF('KW 1'!A32="","",'KW 1'!A32)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40" t="str">
        <f>IF('KW 1'!A33="","",'KW 1'!A33)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40" t="str">
        <f>IF('KW 1'!A34="","",'KW 1'!A34)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40" t="str">
        <f>IF('KW 1'!A35="","",'KW 1'!A35)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40" t="str">
        <f>IF('KW 1'!A36="","",'KW 1'!A36)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41" t="str">
        <f>IF('KW 1'!A37="","",'KW 1'!A37)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3:C3"/>
    <mergeCell ref="D3:E3"/>
    <mergeCell ref="F3:G3"/>
    <mergeCell ref="H3:I3"/>
    <mergeCell ref="B1:O1"/>
    <mergeCell ref="H2:I2"/>
    <mergeCell ref="J2:K2"/>
    <mergeCell ref="B42:C42"/>
    <mergeCell ref="G42:H42"/>
    <mergeCell ref="L2:M2"/>
    <mergeCell ref="N2:O2"/>
    <mergeCell ref="L3:M3"/>
    <mergeCell ref="N3:O3"/>
    <mergeCell ref="J3:K3"/>
    <mergeCell ref="B2:C2"/>
    <mergeCell ref="D2:E2"/>
    <mergeCell ref="F2:G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46</v>
      </c>
      <c r="B3" s="191">
        <f>'KW 14'!B3:C3+7</f>
        <v>43199</v>
      </c>
      <c r="C3" s="192"/>
      <c r="D3" s="189">
        <f>B3+1</f>
        <v>43200</v>
      </c>
      <c r="E3" s="190"/>
      <c r="F3" s="189">
        <f>B3+2</f>
        <v>43201</v>
      </c>
      <c r="G3" s="190"/>
      <c r="H3" s="189">
        <f>B3+3</f>
        <v>43202</v>
      </c>
      <c r="I3" s="190"/>
      <c r="J3" s="189">
        <f>B3+4</f>
        <v>43203</v>
      </c>
      <c r="K3" s="190"/>
      <c r="L3" s="189">
        <f>F3+3</f>
        <v>43204</v>
      </c>
      <c r="M3" s="190"/>
      <c r="N3" s="189">
        <f>F3+4</f>
        <v>43205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39" t="str">
        <f>'KW 1'!A5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40" t="str">
        <f>'KW 1'!A6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40" t="str">
        <f>'KW 1'!A7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40" t="str">
        <f>'KW 1'!A8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40" t="str">
        <f>'KW 1'!A9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40" t="str">
        <f>'KW 1'!A10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40" t="str">
        <f>'KW 1'!A11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40" t="str">
        <f>'KW 1'!A12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40" t="str">
        <f>'KW 1'!A13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40" t="str">
        <f>'KW 1'!A14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40" t="str">
        <f>'KW 1'!A15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40" t="str">
        <f>'KW 1'!A16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40" t="str">
        <f>'KW 1'!A17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40" t="str">
        <f>'KW 1'!A18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40" t="str">
        <f>'KW 1'!A19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40" t="str">
        <f>'KW 1'!A20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40" t="str">
        <f>'KW 1'!A21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40" t="str">
        <f>IF('KW 1'!A22="","",'KW 1'!A22)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40" t="str">
        <f>IF('KW 1'!A23="","",'KW 1'!A23)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40" t="str">
        <f>IF('KW 1'!A24="","",'KW 1'!A24)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40" t="str">
        <f>IF('KW 1'!A25="","",'KW 1'!A25)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40" t="str">
        <f>IF('KW 1'!A26="","",'KW 1'!A26)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40" t="str">
        <f>IF('KW 1'!A27="","",'KW 1'!A27)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40" t="str">
        <f>IF('KW 1'!A28="","",'KW 1'!A28)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40" t="str">
        <f>IF('KW 1'!A29="","",'KW 1'!A29)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40" t="str">
        <f>IF('KW 1'!A30="","",'KW 1'!A30)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40" t="str">
        <f>IF('KW 1'!A31="","",'KW 1'!A31)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40" t="str">
        <f>IF('KW 1'!A32="","",'KW 1'!A32)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40" t="str">
        <f>IF('KW 1'!A33="","",'KW 1'!A33)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40" t="str">
        <f>IF('KW 1'!A34="","",'KW 1'!A34)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40" t="str">
        <f>IF('KW 1'!A35="","",'KW 1'!A35)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40" t="str">
        <f>IF('KW 1'!A36="","",'KW 1'!A36)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41" t="str">
        <f>IF('KW 1'!A37="","",'KW 1'!A37)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47</v>
      </c>
      <c r="B3" s="191">
        <f>'KW 14'!B3:C3+14</f>
        <v>43206</v>
      </c>
      <c r="C3" s="192"/>
      <c r="D3" s="189">
        <f>B3+1</f>
        <v>43207</v>
      </c>
      <c r="E3" s="190"/>
      <c r="F3" s="189">
        <f>B3+2</f>
        <v>43208</v>
      </c>
      <c r="G3" s="190"/>
      <c r="H3" s="189">
        <f>B3+3</f>
        <v>43209</v>
      </c>
      <c r="I3" s="190"/>
      <c r="J3" s="189">
        <f>B3+4</f>
        <v>43210</v>
      </c>
      <c r="K3" s="190"/>
      <c r="L3" s="189">
        <f>F3+3</f>
        <v>43211</v>
      </c>
      <c r="M3" s="190"/>
      <c r="N3" s="189">
        <f>F3+4</f>
        <v>43212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39" t="str">
        <f>'KW 1'!A5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40" t="str">
        <f>'KW 1'!A6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40" t="str">
        <f>'KW 1'!A7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40" t="str">
        <f>'KW 1'!A8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40" t="str">
        <f>'KW 1'!A9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40" t="str">
        <f>'KW 1'!A10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40" t="str">
        <f>'KW 1'!A11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40" t="str">
        <f>'KW 1'!A12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40" t="str">
        <f>'KW 1'!A13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40" t="str">
        <f>'KW 1'!A14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40" t="str">
        <f>'KW 1'!A15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40" t="str">
        <f>'KW 1'!A16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40" t="str">
        <f>'KW 1'!A17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40" t="str">
        <f>'KW 1'!A18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40" t="str">
        <f>'KW 1'!A19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40" t="str">
        <f>'KW 1'!A20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40" t="str">
        <f>'KW 1'!A21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40" t="str">
        <f>IF('KW 1'!A22="","",'KW 1'!A22)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40" t="str">
        <f>IF('KW 1'!A23="","",'KW 1'!A23)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40" t="str">
        <f>IF('KW 1'!A24="","",'KW 1'!A24)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40" t="str">
        <f>IF('KW 1'!A25="","",'KW 1'!A25)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40" t="str">
        <f>IF('KW 1'!A26="","",'KW 1'!A26)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40" t="str">
        <f>IF('KW 1'!A27="","",'KW 1'!A27)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40" t="str">
        <f>IF('KW 1'!A28="","",'KW 1'!A28)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40" t="str">
        <f>IF('KW 1'!A29="","",'KW 1'!A29)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40" t="str">
        <f>IF('KW 1'!A30="","",'KW 1'!A30)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40" t="str">
        <f>IF('KW 1'!A31="","",'KW 1'!A31)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40" t="str">
        <f>IF('KW 1'!A32="","",'KW 1'!A32)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40" t="str">
        <f>IF('KW 1'!A33="","",'KW 1'!A33)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40" t="str">
        <f>IF('KW 1'!A34="","",'KW 1'!A34)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40" t="str">
        <f>IF('KW 1'!A35="","",'KW 1'!A35)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40" t="str">
        <f>IF('KW 1'!A36="","",'KW 1'!A36)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41" t="str">
        <f>IF('KW 1'!A37="","",'KW 1'!A37)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48</v>
      </c>
      <c r="B3" s="191">
        <f>'KW 14'!B3:C3+21</f>
        <v>43213</v>
      </c>
      <c r="C3" s="192"/>
      <c r="D3" s="189">
        <f>B3+1</f>
        <v>43214</v>
      </c>
      <c r="E3" s="190"/>
      <c r="F3" s="189">
        <f>B3+2</f>
        <v>43215</v>
      </c>
      <c r="G3" s="190"/>
      <c r="H3" s="189">
        <f>B3+3</f>
        <v>43216</v>
      </c>
      <c r="I3" s="190"/>
      <c r="J3" s="189">
        <f>B3+4</f>
        <v>43217</v>
      </c>
      <c r="K3" s="190"/>
      <c r="L3" s="189">
        <f>F3+3</f>
        <v>43218</v>
      </c>
      <c r="M3" s="190"/>
      <c r="N3" s="189">
        <f>F3+4</f>
        <v>43219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39" t="str">
        <f>'KW 1'!A5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40" t="str">
        <f>'KW 1'!A6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40" t="str">
        <f>'KW 1'!A7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40" t="str">
        <f>'KW 1'!A8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40" t="str">
        <f>'KW 1'!A9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40" t="str">
        <f>'KW 1'!A10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40" t="str">
        <f>'KW 1'!A11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40" t="str">
        <f>'KW 1'!A12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40" t="str">
        <f>'KW 1'!A13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40" t="str">
        <f>'KW 1'!A14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40" t="str">
        <f>'KW 1'!A15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40" t="str">
        <f>'KW 1'!A16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40" t="str">
        <f>'KW 1'!A17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40" t="str">
        <f>'KW 1'!A18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40" t="str">
        <f>'KW 1'!A19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40" t="str">
        <f>'KW 1'!A20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40" t="str">
        <f>'KW 1'!A21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40" t="str">
        <f>IF('KW 1'!A22="","",'KW 1'!A22)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40" t="str">
        <f>IF('KW 1'!A23="","",'KW 1'!A23)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40" t="str">
        <f>IF('KW 1'!A24="","",'KW 1'!A24)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40" t="str">
        <f>IF('KW 1'!A25="","",'KW 1'!A25)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40" t="str">
        <f>IF('KW 1'!A26="","",'KW 1'!A26)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40" t="str">
        <f>IF('KW 1'!A27="","",'KW 1'!A27)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40" t="str">
        <f>IF('KW 1'!A28="","",'KW 1'!A28)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40" t="str">
        <f>IF('KW 1'!A29="","",'KW 1'!A29)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40" t="str">
        <f>IF('KW 1'!A30="","",'KW 1'!A30)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40" t="str">
        <f>IF('KW 1'!A31="","",'KW 1'!A31)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40" t="str">
        <f>IF('KW 1'!A32="","",'KW 1'!A32)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40" t="str">
        <f>IF('KW 1'!A33="","",'KW 1'!A33)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40" t="str">
        <f>IF('KW 1'!A34="","",'KW 1'!A34)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40" t="str">
        <f>IF('KW 1'!A35="","",'KW 1'!A35)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40" t="str">
        <f>IF('KW 1'!A36="","",'KW 1'!A36)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41" t="str">
        <f>IF('KW 1'!A37="","",'KW 1'!A37)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4"/>
  <sheetViews>
    <sheetView view="pageLayout" zoomScale="130" zoomScaleNormal="100" zoomScalePageLayoutView="130" workbookViewId="0">
      <selection activeCell="F7" sqref="F7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thickBot="1" x14ac:dyDescent="0.3">
      <c r="A1" s="160" t="s">
        <v>25</v>
      </c>
      <c r="B1" s="155">
        <v>2018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x14ac:dyDescent="0.25">
      <c r="A2" s="161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24</v>
      </c>
      <c r="B3" s="162">
        <f>("1-"&amp;B1)-1-WEEKDAY(("1-"&amp;B1)-1,3)+7</f>
        <v>43101</v>
      </c>
      <c r="C3" s="163"/>
      <c r="D3" s="151">
        <f>B3+1</f>
        <v>43102</v>
      </c>
      <c r="E3" s="152"/>
      <c r="F3" s="151">
        <f>B3+2</f>
        <v>43103</v>
      </c>
      <c r="G3" s="152"/>
      <c r="H3" s="151">
        <f>B3+3</f>
        <v>43104</v>
      </c>
      <c r="I3" s="152"/>
      <c r="J3" s="151">
        <f>B3+4</f>
        <v>43105</v>
      </c>
      <c r="K3" s="152"/>
      <c r="L3" s="151">
        <f>F3+3</f>
        <v>43106</v>
      </c>
      <c r="M3" s="152"/>
      <c r="N3" s="151">
        <f>F3+4</f>
        <v>43107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3" t="s">
        <v>0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33" t="s">
        <v>1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33" t="s">
        <v>2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33" t="s">
        <v>3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33" t="s">
        <v>5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33" t="s">
        <v>4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33" t="s">
        <v>6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33" t="s">
        <v>20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33" t="s">
        <v>44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34" t="s">
        <v>17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33" t="s">
        <v>21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33" t="s">
        <v>19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34" t="s">
        <v>18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33" t="s">
        <v>40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33" t="s">
        <v>41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33" t="s">
        <v>42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33" t="s">
        <v>43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33" t="s">
        <v>23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33" t="s">
        <v>16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33"/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33"/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33"/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33"/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33"/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33"/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33"/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33"/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33"/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37"/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35"/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33"/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33"/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36"/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1:A2"/>
    <mergeCell ref="B3:C3"/>
    <mergeCell ref="D3:E3"/>
    <mergeCell ref="F3:G3"/>
    <mergeCell ref="H3:I3"/>
    <mergeCell ref="B2:C2"/>
    <mergeCell ref="D2:E2"/>
    <mergeCell ref="F2:G2"/>
    <mergeCell ref="H2:I2"/>
    <mergeCell ref="N3:O3"/>
    <mergeCell ref="J3:K3"/>
    <mergeCell ref="B42:C42"/>
    <mergeCell ref="G42:H42"/>
    <mergeCell ref="B1:O1"/>
    <mergeCell ref="J2:K2"/>
    <mergeCell ref="L2:M2"/>
    <mergeCell ref="N2:O2"/>
    <mergeCell ref="L3:M3"/>
  </mergeCells>
  <phoneticPr fontId="1" type="noConversion"/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49</v>
      </c>
      <c r="B3" s="191">
        <f>'KW 14'!B3:C3+28</f>
        <v>43220</v>
      </c>
      <c r="C3" s="192"/>
      <c r="D3" s="189">
        <f>B3+1</f>
        <v>43221</v>
      </c>
      <c r="E3" s="190"/>
      <c r="F3" s="189">
        <f>B3+2</f>
        <v>43222</v>
      </c>
      <c r="G3" s="190"/>
      <c r="H3" s="189">
        <f>B3+3</f>
        <v>43223</v>
      </c>
      <c r="I3" s="190"/>
      <c r="J3" s="189">
        <f>B3+4</f>
        <v>43224</v>
      </c>
      <c r="K3" s="190"/>
      <c r="L3" s="189">
        <f>F3+3</f>
        <v>43225</v>
      </c>
      <c r="M3" s="190"/>
      <c r="N3" s="189">
        <f>F3+4</f>
        <v>43226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O44"/>
  <sheetViews>
    <sheetView tabSelected="1"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50</v>
      </c>
      <c r="B3" s="191">
        <f>'KW 14'!B3:C3+35</f>
        <v>43227</v>
      </c>
      <c r="C3" s="192"/>
      <c r="D3" s="189">
        <f>B3+1</f>
        <v>43228</v>
      </c>
      <c r="E3" s="190"/>
      <c r="F3" s="189">
        <f>B3+2</f>
        <v>43229</v>
      </c>
      <c r="G3" s="190"/>
      <c r="H3" s="189">
        <f>B3+3</f>
        <v>43230</v>
      </c>
      <c r="I3" s="190"/>
      <c r="J3" s="189">
        <f>B3+4</f>
        <v>43231</v>
      </c>
      <c r="K3" s="190"/>
      <c r="L3" s="189">
        <f>F3+3</f>
        <v>43232</v>
      </c>
      <c r="M3" s="190"/>
      <c r="N3" s="189">
        <f>F3+4</f>
        <v>43233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51</v>
      </c>
      <c r="B3" s="191">
        <f>'KW 14'!B3:C3+42</f>
        <v>43234</v>
      </c>
      <c r="C3" s="192"/>
      <c r="D3" s="189">
        <f>B3+1</f>
        <v>43235</v>
      </c>
      <c r="E3" s="190"/>
      <c r="F3" s="189">
        <f>B3+2</f>
        <v>43236</v>
      </c>
      <c r="G3" s="190"/>
      <c r="H3" s="189">
        <f>B3+3</f>
        <v>43237</v>
      </c>
      <c r="I3" s="190"/>
      <c r="J3" s="189">
        <f>B3+4</f>
        <v>43238</v>
      </c>
      <c r="K3" s="190"/>
      <c r="L3" s="189">
        <f>F3+3</f>
        <v>43239</v>
      </c>
      <c r="M3" s="190"/>
      <c r="N3" s="189">
        <f>F3+4</f>
        <v>43240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52</v>
      </c>
      <c r="B3" s="191">
        <f>'KW 14'!B3:C3+49</f>
        <v>43241</v>
      </c>
      <c r="C3" s="192"/>
      <c r="D3" s="189">
        <f>B3+1</f>
        <v>43242</v>
      </c>
      <c r="E3" s="190"/>
      <c r="F3" s="189">
        <f>B3+2</f>
        <v>43243</v>
      </c>
      <c r="G3" s="190"/>
      <c r="H3" s="189">
        <f>B3+3</f>
        <v>43244</v>
      </c>
      <c r="I3" s="190"/>
      <c r="J3" s="189">
        <f>B3+4</f>
        <v>43245</v>
      </c>
      <c r="K3" s="190"/>
      <c r="L3" s="189">
        <f>F3+3</f>
        <v>43246</v>
      </c>
      <c r="M3" s="190"/>
      <c r="N3" s="189">
        <f>F3+4</f>
        <v>43247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53</v>
      </c>
      <c r="B3" s="191">
        <f>'KW 14'!B3:C3+56</f>
        <v>43248</v>
      </c>
      <c r="C3" s="192"/>
      <c r="D3" s="189">
        <f>B3+1</f>
        <v>43249</v>
      </c>
      <c r="E3" s="190"/>
      <c r="F3" s="189">
        <f>B3+2</f>
        <v>43250</v>
      </c>
      <c r="G3" s="190"/>
      <c r="H3" s="189">
        <f>B3+3</f>
        <v>43251</v>
      </c>
      <c r="I3" s="190"/>
      <c r="J3" s="189">
        <f>B3+4</f>
        <v>43252</v>
      </c>
      <c r="K3" s="190"/>
      <c r="L3" s="189">
        <f>F3+3</f>
        <v>43253</v>
      </c>
      <c r="M3" s="190"/>
      <c r="N3" s="189">
        <f>F3+4</f>
        <v>43254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54</v>
      </c>
      <c r="B3" s="191">
        <f>'KW 14'!B3:C3+63</f>
        <v>43255</v>
      </c>
      <c r="C3" s="192"/>
      <c r="D3" s="189">
        <f>B3+1</f>
        <v>43256</v>
      </c>
      <c r="E3" s="190"/>
      <c r="F3" s="189">
        <f>B3+2</f>
        <v>43257</v>
      </c>
      <c r="G3" s="190"/>
      <c r="H3" s="189">
        <f>B3+3</f>
        <v>43258</v>
      </c>
      <c r="I3" s="190"/>
      <c r="J3" s="189">
        <f>B3+4</f>
        <v>43259</v>
      </c>
      <c r="K3" s="190"/>
      <c r="L3" s="189">
        <f>F3+3</f>
        <v>43260</v>
      </c>
      <c r="M3" s="190"/>
      <c r="N3" s="189">
        <f>F3+4</f>
        <v>43261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55</v>
      </c>
      <c r="B3" s="191">
        <f>'KW 14'!B3:C3+70</f>
        <v>43262</v>
      </c>
      <c r="C3" s="192"/>
      <c r="D3" s="189">
        <f>B3+1</f>
        <v>43263</v>
      </c>
      <c r="E3" s="190"/>
      <c r="F3" s="189">
        <f>B3+2</f>
        <v>43264</v>
      </c>
      <c r="G3" s="190"/>
      <c r="H3" s="189">
        <f>B3+3</f>
        <v>43265</v>
      </c>
      <c r="I3" s="190"/>
      <c r="J3" s="189">
        <f>B3+4</f>
        <v>43266</v>
      </c>
      <c r="K3" s="190"/>
      <c r="L3" s="189">
        <f>F3+3</f>
        <v>43267</v>
      </c>
      <c r="M3" s="190"/>
      <c r="N3" s="189">
        <f>F3+4</f>
        <v>43268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56</v>
      </c>
      <c r="B3" s="191">
        <f>'KW 14'!B3:C3+77</f>
        <v>43269</v>
      </c>
      <c r="C3" s="192"/>
      <c r="D3" s="189">
        <f>B3+1</f>
        <v>43270</v>
      </c>
      <c r="E3" s="190"/>
      <c r="F3" s="189">
        <f>B3+2</f>
        <v>43271</v>
      </c>
      <c r="G3" s="190"/>
      <c r="H3" s="189">
        <f>B3+3</f>
        <v>43272</v>
      </c>
      <c r="I3" s="190"/>
      <c r="J3" s="189">
        <f>B3+4</f>
        <v>43273</v>
      </c>
      <c r="K3" s="190"/>
      <c r="L3" s="189">
        <f>F3+3</f>
        <v>43274</v>
      </c>
      <c r="M3" s="190"/>
      <c r="N3" s="189">
        <f>F3+4</f>
        <v>43275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57</v>
      </c>
      <c r="B3" s="191">
        <f>'KW 25'!B3+7</f>
        <v>43276</v>
      </c>
      <c r="C3" s="192"/>
      <c r="D3" s="189">
        <f>B3+1</f>
        <v>43277</v>
      </c>
      <c r="E3" s="190"/>
      <c r="F3" s="189">
        <f>B3+2</f>
        <v>43278</v>
      </c>
      <c r="G3" s="190"/>
      <c r="H3" s="189">
        <f>B3+3</f>
        <v>43279</v>
      </c>
      <c r="I3" s="190"/>
      <c r="J3" s="189">
        <f>B3+4</f>
        <v>43280</v>
      </c>
      <c r="K3" s="190"/>
      <c r="L3" s="189">
        <f>F3+3</f>
        <v>43281</v>
      </c>
      <c r="M3" s="190"/>
      <c r="N3" s="189">
        <f>F3+4</f>
        <v>43282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E38"/>
  <sheetViews>
    <sheetView view="pageLayout" zoomScaleNormal="100" workbookViewId="0">
      <selection activeCell="B4" sqref="B4"/>
    </sheetView>
  </sheetViews>
  <sheetFormatPr baseColWidth="10" defaultRowHeight="12.45" x14ac:dyDescent="0.2"/>
  <cols>
    <col min="1" max="2" width="12.25" customWidth="1"/>
    <col min="3" max="3" width="32.375" customWidth="1"/>
    <col min="4" max="4" width="15.25" customWidth="1"/>
    <col min="5" max="5" width="12.125" customWidth="1"/>
  </cols>
  <sheetData>
    <row r="1" spans="1:5" ht="26.2" x14ac:dyDescent="0.45">
      <c r="A1" s="171" t="str">
        <f>'KW 1'!A1:A2</f>
        <v>Name</v>
      </c>
      <c r="B1" s="172"/>
      <c r="C1" s="172"/>
      <c r="D1" s="173">
        <f>'KW 1'!B1</f>
        <v>2018</v>
      </c>
      <c r="E1" s="174"/>
    </row>
    <row r="2" spans="1:5" ht="18.350000000000001" x14ac:dyDescent="0.35">
      <c r="A2" s="55"/>
      <c r="B2" s="45"/>
      <c r="C2" s="45"/>
      <c r="D2" s="45"/>
      <c r="E2" s="56"/>
    </row>
    <row r="3" spans="1:5" ht="18.350000000000001" x14ac:dyDescent="0.35">
      <c r="A3" s="55"/>
      <c r="B3" s="45"/>
      <c r="C3" s="45"/>
      <c r="D3" s="45"/>
      <c r="E3" s="56"/>
    </row>
    <row r="4" spans="1:5" ht="18.350000000000001" x14ac:dyDescent="0.35">
      <c r="A4" s="58" t="s">
        <v>9</v>
      </c>
      <c r="B4" s="128">
        <f>'1. Quartal'!B4</f>
        <v>6</v>
      </c>
      <c r="C4" s="46"/>
      <c r="D4" s="175" t="s">
        <v>28</v>
      </c>
      <c r="E4" s="176"/>
    </row>
    <row r="5" spans="1:5" ht="18.350000000000001" x14ac:dyDescent="0.35">
      <c r="A5" s="58" t="s">
        <v>10</v>
      </c>
      <c r="B5" s="128">
        <f>'1. Quartal'!B5</f>
        <v>5.5</v>
      </c>
      <c r="C5" s="46"/>
      <c r="D5" s="177">
        <f>E8*13</f>
        <v>507</v>
      </c>
      <c r="E5" s="178"/>
    </row>
    <row r="6" spans="1:5" ht="18.350000000000001" x14ac:dyDescent="0.35">
      <c r="A6" s="58" t="s">
        <v>11</v>
      </c>
      <c r="B6" s="128">
        <f>'1. Quartal'!B6</f>
        <v>5.5</v>
      </c>
      <c r="C6" s="46"/>
      <c r="D6" s="46"/>
      <c r="E6" s="69"/>
    </row>
    <row r="7" spans="1:5" ht="18.350000000000001" x14ac:dyDescent="0.35">
      <c r="A7" s="58" t="s">
        <v>7</v>
      </c>
      <c r="B7" s="128">
        <f>'1. Quartal'!B7</f>
        <v>5.5</v>
      </c>
      <c r="C7" s="46"/>
      <c r="D7" s="46"/>
      <c r="E7" s="69"/>
    </row>
    <row r="8" spans="1:5" ht="18.350000000000001" x14ac:dyDescent="0.35">
      <c r="A8" s="58" t="s">
        <v>8</v>
      </c>
      <c r="B8" s="128">
        <f>'1. Quartal'!B8</f>
        <v>5.5</v>
      </c>
      <c r="C8" s="46"/>
      <c r="D8" s="70" t="s">
        <v>37</v>
      </c>
      <c r="E8" s="117">
        <f>SUM(B4:B10)</f>
        <v>39</v>
      </c>
    </row>
    <row r="9" spans="1:5" ht="18.350000000000001" x14ac:dyDescent="0.35">
      <c r="A9" s="58" t="s">
        <v>29</v>
      </c>
      <c r="B9" s="128">
        <f>'1. Quartal'!B9</f>
        <v>5.5</v>
      </c>
      <c r="C9" s="46"/>
      <c r="D9" s="46"/>
      <c r="E9" s="69"/>
    </row>
    <row r="10" spans="1:5" ht="18.350000000000001" x14ac:dyDescent="0.35">
      <c r="A10" s="58" t="s">
        <v>33</v>
      </c>
      <c r="B10" s="128">
        <f>'1. Quartal'!B10</f>
        <v>5.5</v>
      </c>
      <c r="C10" s="46"/>
      <c r="D10" s="46"/>
      <c r="E10" s="69"/>
    </row>
    <row r="11" spans="1:5" ht="17.7" x14ac:dyDescent="0.3">
      <c r="A11" s="71"/>
      <c r="B11" s="46"/>
      <c r="C11" s="46"/>
      <c r="D11" s="46"/>
      <c r="E11" s="69"/>
    </row>
    <row r="12" spans="1:5" ht="15.75" customHeight="1" x14ac:dyDescent="0.3">
      <c r="A12" s="71"/>
      <c r="B12" s="46"/>
      <c r="C12" s="46"/>
      <c r="D12" s="46"/>
      <c r="E12" s="69"/>
    </row>
    <row r="13" spans="1:5" x14ac:dyDescent="0.2">
      <c r="A13" s="179" t="s">
        <v>38</v>
      </c>
      <c r="B13" s="180" t="s">
        <v>30</v>
      </c>
      <c r="C13" s="181" t="s">
        <v>36</v>
      </c>
      <c r="D13" s="183" t="s">
        <v>31</v>
      </c>
      <c r="E13" s="185" t="s">
        <v>32</v>
      </c>
    </row>
    <row r="14" spans="1:5" ht="26.2" customHeight="1" x14ac:dyDescent="0.2">
      <c r="A14" s="179"/>
      <c r="B14" s="180"/>
      <c r="C14" s="182"/>
      <c r="D14" s="184"/>
      <c r="E14" s="186"/>
    </row>
    <row r="15" spans="1:5" ht="18.350000000000001" x14ac:dyDescent="0.35">
      <c r="A15" s="60">
        <v>14</v>
      </c>
      <c r="B15" s="51">
        <f t="shared" ref="B15:B27" si="0">E$8</f>
        <v>39</v>
      </c>
      <c r="C15" s="48"/>
      <c r="D15" s="52">
        <f>'KW 14'!B42</f>
        <v>0</v>
      </c>
      <c r="E15" s="61">
        <f>'KW 14'!G42</f>
        <v>0</v>
      </c>
    </row>
    <row r="16" spans="1:5" ht="18.350000000000001" x14ac:dyDescent="0.35">
      <c r="A16" s="60">
        <v>15</v>
      </c>
      <c r="B16" s="51">
        <f t="shared" si="0"/>
        <v>39</v>
      </c>
      <c r="C16" s="48"/>
      <c r="D16" s="118">
        <f>'KW 15'!B42</f>
        <v>0</v>
      </c>
      <c r="E16" s="61">
        <f>'KW 15'!G42</f>
        <v>0</v>
      </c>
    </row>
    <row r="17" spans="1:5" ht="18.350000000000001" x14ac:dyDescent="0.35">
      <c r="A17" s="60">
        <v>16</v>
      </c>
      <c r="B17" s="51">
        <f t="shared" si="0"/>
        <v>39</v>
      </c>
      <c r="C17" s="48"/>
      <c r="D17" s="118">
        <f>'KW 16'!B42</f>
        <v>0</v>
      </c>
      <c r="E17" s="61">
        <f>'KW 16'!G42</f>
        <v>0</v>
      </c>
    </row>
    <row r="18" spans="1:5" ht="18.350000000000001" x14ac:dyDescent="0.35">
      <c r="A18" s="60">
        <v>17</v>
      </c>
      <c r="B18" s="51">
        <f t="shared" si="0"/>
        <v>39</v>
      </c>
      <c r="C18" s="48"/>
      <c r="D18" s="118">
        <f>'KW 17'!B42</f>
        <v>0</v>
      </c>
      <c r="E18" s="61">
        <f>'KW 17'!G42</f>
        <v>0</v>
      </c>
    </row>
    <row r="19" spans="1:5" ht="18.350000000000001" x14ac:dyDescent="0.35">
      <c r="A19" s="60">
        <v>18</v>
      </c>
      <c r="B19" s="51">
        <f t="shared" si="0"/>
        <v>39</v>
      </c>
      <c r="C19" s="48"/>
      <c r="D19" s="118">
        <f>'KW 18'!B42</f>
        <v>0</v>
      </c>
      <c r="E19" s="61">
        <f>'KW 18'!G42</f>
        <v>0</v>
      </c>
    </row>
    <row r="20" spans="1:5" ht="18.350000000000001" x14ac:dyDescent="0.35">
      <c r="A20" s="60">
        <v>19</v>
      </c>
      <c r="B20" s="51">
        <f t="shared" si="0"/>
        <v>39</v>
      </c>
      <c r="C20" s="48"/>
      <c r="D20" s="118">
        <f>'KW 19'!B42</f>
        <v>0</v>
      </c>
      <c r="E20" s="61">
        <f>'KW 19'!G42</f>
        <v>0</v>
      </c>
    </row>
    <row r="21" spans="1:5" ht="18.350000000000001" x14ac:dyDescent="0.35">
      <c r="A21" s="60">
        <v>20</v>
      </c>
      <c r="B21" s="51">
        <f t="shared" si="0"/>
        <v>39</v>
      </c>
      <c r="C21" s="48"/>
      <c r="D21" s="118">
        <f>'KW 20'!B42</f>
        <v>0</v>
      </c>
      <c r="E21" s="61">
        <f>'KW 20'!G42</f>
        <v>0</v>
      </c>
    </row>
    <row r="22" spans="1:5" ht="18.350000000000001" x14ac:dyDescent="0.35">
      <c r="A22" s="60">
        <v>21</v>
      </c>
      <c r="B22" s="51">
        <f t="shared" si="0"/>
        <v>39</v>
      </c>
      <c r="C22" s="48"/>
      <c r="D22" s="118">
        <f>'KW 21'!B42</f>
        <v>0</v>
      </c>
      <c r="E22" s="61">
        <f>'KW 21'!G42</f>
        <v>0</v>
      </c>
    </row>
    <row r="23" spans="1:5" ht="18.350000000000001" x14ac:dyDescent="0.35">
      <c r="A23" s="60">
        <v>22</v>
      </c>
      <c r="B23" s="51">
        <f t="shared" si="0"/>
        <v>39</v>
      </c>
      <c r="C23" s="48"/>
      <c r="D23" s="118">
        <f>'KW 22'!B42</f>
        <v>0</v>
      </c>
      <c r="E23" s="61">
        <f>'KW 22'!G42</f>
        <v>0</v>
      </c>
    </row>
    <row r="24" spans="1:5" ht="18.350000000000001" x14ac:dyDescent="0.35">
      <c r="A24" s="60">
        <v>23</v>
      </c>
      <c r="B24" s="51">
        <f t="shared" si="0"/>
        <v>39</v>
      </c>
      <c r="C24" s="48"/>
      <c r="D24" s="118">
        <f>'KW 23'!B42</f>
        <v>0</v>
      </c>
      <c r="E24" s="61">
        <f>'KW 23'!G42</f>
        <v>0</v>
      </c>
    </row>
    <row r="25" spans="1:5" ht="18.350000000000001" x14ac:dyDescent="0.35">
      <c r="A25" s="60">
        <v>24</v>
      </c>
      <c r="B25" s="51">
        <f t="shared" si="0"/>
        <v>39</v>
      </c>
      <c r="C25" s="48"/>
      <c r="D25" s="118">
        <f>'KW 24'!B42</f>
        <v>0</v>
      </c>
      <c r="E25" s="61">
        <f>'KW 24'!G42</f>
        <v>0</v>
      </c>
    </row>
    <row r="26" spans="1:5" ht="18.350000000000001" x14ac:dyDescent="0.35">
      <c r="A26" s="60">
        <v>25</v>
      </c>
      <c r="B26" s="51">
        <f t="shared" si="0"/>
        <v>39</v>
      </c>
      <c r="C26" s="48"/>
      <c r="D26" s="118">
        <f>'KW 25'!B42</f>
        <v>0</v>
      </c>
      <c r="E26" s="61">
        <f>'KW 35'!G42</f>
        <v>0</v>
      </c>
    </row>
    <row r="27" spans="1:5" ht="18.350000000000001" x14ac:dyDescent="0.35">
      <c r="A27" s="60">
        <v>26</v>
      </c>
      <c r="B27" s="51">
        <f t="shared" si="0"/>
        <v>39</v>
      </c>
      <c r="C27" s="48"/>
      <c r="D27" s="118">
        <f>'KW 26'!B42</f>
        <v>0</v>
      </c>
      <c r="E27" s="61">
        <f>'KW 26'!G42</f>
        <v>0</v>
      </c>
    </row>
    <row r="28" spans="1:5" ht="18.350000000000001" x14ac:dyDescent="0.35">
      <c r="A28" s="62" t="s">
        <v>34</v>
      </c>
      <c r="B28" s="76">
        <f>SUM(B15:B27)</f>
        <v>507</v>
      </c>
      <c r="C28" s="49"/>
      <c r="D28" s="49">
        <f>SUM(D15:D27)</f>
        <v>0</v>
      </c>
      <c r="E28" s="59">
        <f>SUM(E15:E27)</f>
        <v>0</v>
      </c>
    </row>
    <row r="29" spans="1:5" ht="18.350000000000001" x14ac:dyDescent="0.35">
      <c r="A29" s="55"/>
      <c r="B29" s="45"/>
      <c r="C29" s="45"/>
      <c r="D29" s="45"/>
      <c r="E29" s="56"/>
    </row>
    <row r="30" spans="1:5" ht="18.350000000000001" hidden="1" x14ac:dyDescent="0.35">
      <c r="A30" s="63">
        <f>E28/60</f>
        <v>0</v>
      </c>
      <c r="B30" s="47">
        <f>E28/60-INT(E28/60)</f>
        <v>0</v>
      </c>
      <c r="C30" s="47">
        <f>A30-B30</f>
        <v>0</v>
      </c>
      <c r="D30" s="47">
        <f>E28-C30*60</f>
        <v>0</v>
      </c>
      <c r="E30" s="64"/>
    </row>
    <row r="31" spans="1:5" ht="18.350000000000001" x14ac:dyDescent="0.35">
      <c r="A31" s="55"/>
      <c r="B31" s="45"/>
      <c r="C31" s="45"/>
      <c r="D31" s="45"/>
      <c r="E31" s="56"/>
    </row>
    <row r="32" spans="1:5" ht="17.7" x14ac:dyDescent="0.3">
      <c r="A32" s="65" t="s">
        <v>12</v>
      </c>
      <c r="B32" s="42">
        <f>D28+C30</f>
        <v>0</v>
      </c>
      <c r="C32" s="43" t="s">
        <v>15</v>
      </c>
      <c r="D32" s="42">
        <f>D30</f>
        <v>0</v>
      </c>
      <c r="E32" s="66" t="s">
        <v>22</v>
      </c>
    </row>
    <row r="33" spans="1:5" ht="18.350000000000001" x14ac:dyDescent="0.35">
      <c r="A33" s="55"/>
      <c r="B33" s="45"/>
      <c r="C33" s="45"/>
      <c r="D33" s="45"/>
      <c r="E33" s="56"/>
    </row>
    <row r="34" spans="1:5" ht="20.3" x14ac:dyDescent="0.35">
      <c r="A34" s="71"/>
      <c r="B34" s="72"/>
      <c r="C34" s="54" t="s">
        <v>39</v>
      </c>
      <c r="D34" s="53">
        <f>(D28*60+E28)/60/B28*100</f>
        <v>0</v>
      </c>
      <c r="E34" s="67" t="s">
        <v>35</v>
      </c>
    </row>
    <row r="35" spans="1:5" ht="18.350000000000001" thickBot="1" x14ac:dyDescent="0.35">
      <c r="A35" s="73"/>
      <c r="B35" s="74"/>
      <c r="C35" s="74"/>
      <c r="D35" s="74"/>
      <c r="E35" s="75"/>
    </row>
    <row r="36" spans="1:5" ht="17.7" x14ac:dyDescent="0.3">
      <c r="A36" s="68"/>
      <c r="B36" s="68"/>
      <c r="C36" s="68"/>
      <c r="D36" s="68"/>
      <c r="E36" s="68"/>
    </row>
    <row r="37" spans="1:5" ht="17.7" x14ac:dyDescent="0.3">
      <c r="A37" s="68"/>
      <c r="B37" s="68"/>
      <c r="C37" s="68"/>
      <c r="D37" s="68"/>
      <c r="E37" s="68"/>
    </row>
    <row r="38" spans="1:5" ht="17.7" x14ac:dyDescent="0.3">
      <c r="A38" s="68"/>
      <c r="B38" s="68"/>
      <c r="C38" s="68"/>
      <c r="D38" s="68"/>
      <c r="E38" s="68"/>
    </row>
  </sheetData>
  <sheetProtection password="CC63" sheet="1" objects="1" scenarios="1"/>
  <mergeCells count="9">
    <mergeCell ref="A1:C1"/>
    <mergeCell ref="D1:E1"/>
    <mergeCell ref="D4:E4"/>
    <mergeCell ref="D5:E5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orientation="portrait" verticalDpi="0" r:id="rId1"/>
  <headerFooter>
    <oddHeader>&amp;CAuflistung der MAV - Stunden
2. Quartal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99</v>
      </c>
      <c r="B3" s="162">
        <f>'KW 1'!B3:C3+7</f>
        <v>43108</v>
      </c>
      <c r="C3" s="163"/>
      <c r="D3" s="151">
        <f>B3+1</f>
        <v>43109</v>
      </c>
      <c r="E3" s="152"/>
      <c r="F3" s="151">
        <f>B3+2</f>
        <v>43110</v>
      </c>
      <c r="G3" s="152"/>
      <c r="H3" s="151">
        <f>B3+3</f>
        <v>43111</v>
      </c>
      <c r="I3" s="152"/>
      <c r="J3" s="151">
        <f>B3+4</f>
        <v>43112</v>
      </c>
      <c r="K3" s="152"/>
      <c r="L3" s="151">
        <f>F3+3</f>
        <v>43113</v>
      </c>
      <c r="M3" s="152"/>
      <c r="N3" s="151">
        <f>F3+4</f>
        <v>43114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58</v>
      </c>
      <c r="B3" s="191">
        <f>'KW 26'!B3+7</f>
        <v>43283</v>
      </c>
      <c r="C3" s="192"/>
      <c r="D3" s="189">
        <f>B3+1</f>
        <v>43284</v>
      </c>
      <c r="E3" s="190"/>
      <c r="F3" s="189">
        <f>B3+2</f>
        <v>43285</v>
      </c>
      <c r="G3" s="190"/>
      <c r="H3" s="189">
        <f>B3+3</f>
        <v>43286</v>
      </c>
      <c r="I3" s="190"/>
      <c r="J3" s="189">
        <f>B3+4</f>
        <v>43287</v>
      </c>
      <c r="K3" s="190"/>
      <c r="L3" s="189">
        <f>F3+3</f>
        <v>43288</v>
      </c>
      <c r="M3" s="190"/>
      <c r="N3" s="189">
        <f>F3+4</f>
        <v>43289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14'!A5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14'!A6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14'!A7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14'!A8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14'!A9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14'!A10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14'!A11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14'!A12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14'!A13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14'!A14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14'!A15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14'!A16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14'!A17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14'!A18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14'!A19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14'!A20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14'!A21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14'!A22="","",'KW 14'!A22)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14'!A23="","",'KW 14'!A23)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14'!A24="","",'KW 14'!A24)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14'!A25="","",'KW 14'!A25)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14'!A26="","",'KW 14'!A26)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14'!A27="","",'KW 14'!A27)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14'!A28="","",'KW 14'!A28)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14'!A29="","",'KW 14'!A29)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14'!A30="","",'KW 14'!A30)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14'!A31="","",'KW 14'!A31)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14'!A32="","",'KW 14'!A32)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14'!A33="","",'KW 14'!A33)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14'!A34="","",'KW 14'!A34)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14'!A35="","",'KW 14'!A35)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14'!A36="","",'KW 14'!A36)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14'!A37="","",'KW 14'!A37)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3:C3"/>
    <mergeCell ref="D3:E3"/>
    <mergeCell ref="F3:G3"/>
    <mergeCell ref="H3:I3"/>
    <mergeCell ref="B1:O1"/>
    <mergeCell ref="H2:I2"/>
    <mergeCell ref="J2:K2"/>
    <mergeCell ref="B42:C42"/>
    <mergeCell ref="G42:H42"/>
    <mergeCell ref="L2:M2"/>
    <mergeCell ref="N2:O2"/>
    <mergeCell ref="L3:M3"/>
    <mergeCell ref="N3:O3"/>
    <mergeCell ref="J3:K3"/>
    <mergeCell ref="B2:C2"/>
    <mergeCell ref="D2:E2"/>
    <mergeCell ref="F2:G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59</v>
      </c>
      <c r="B3" s="191">
        <f>'KW 27'!B3:C3+7</f>
        <v>43290</v>
      </c>
      <c r="C3" s="192"/>
      <c r="D3" s="189">
        <f>B3+1</f>
        <v>43291</v>
      </c>
      <c r="E3" s="190"/>
      <c r="F3" s="189">
        <f>B3+2</f>
        <v>43292</v>
      </c>
      <c r="G3" s="190"/>
      <c r="H3" s="189">
        <f>B3+3</f>
        <v>43293</v>
      </c>
      <c r="I3" s="190"/>
      <c r="J3" s="189">
        <f>B3+4</f>
        <v>43294</v>
      </c>
      <c r="K3" s="190"/>
      <c r="L3" s="189">
        <f>F3+3</f>
        <v>43295</v>
      </c>
      <c r="M3" s="190"/>
      <c r="N3" s="189">
        <f>F3+4</f>
        <v>43296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60</v>
      </c>
      <c r="B3" s="191">
        <f>'KW 27'!B3:C3+14</f>
        <v>43297</v>
      </c>
      <c r="C3" s="192"/>
      <c r="D3" s="189">
        <f>B3+1</f>
        <v>43298</v>
      </c>
      <c r="E3" s="190"/>
      <c r="F3" s="189">
        <f>B3+2</f>
        <v>43299</v>
      </c>
      <c r="G3" s="190"/>
      <c r="H3" s="189">
        <f>B3+3</f>
        <v>43300</v>
      </c>
      <c r="I3" s="190"/>
      <c r="J3" s="189">
        <f>B3+4</f>
        <v>43301</v>
      </c>
      <c r="K3" s="190"/>
      <c r="L3" s="189">
        <f>F3+3</f>
        <v>43302</v>
      </c>
      <c r="M3" s="190"/>
      <c r="N3" s="189">
        <f>F3+4</f>
        <v>43303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61</v>
      </c>
      <c r="B3" s="191">
        <f>'KW 27'!B3:C3+21</f>
        <v>43304</v>
      </c>
      <c r="C3" s="192"/>
      <c r="D3" s="189">
        <f>B3+1</f>
        <v>43305</v>
      </c>
      <c r="E3" s="190"/>
      <c r="F3" s="189">
        <f>B3+2</f>
        <v>43306</v>
      </c>
      <c r="G3" s="190"/>
      <c r="H3" s="189">
        <f>B3+3</f>
        <v>43307</v>
      </c>
      <c r="I3" s="190"/>
      <c r="J3" s="189">
        <f>B3+4</f>
        <v>43308</v>
      </c>
      <c r="K3" s="190"/>
      <c r="L3" s="189">
        <f>F3+3</f>
        <v>43309</v>
      </c>
      <c r="M3" s="190"/>
      <c r="N3" s="189">
        <f>F3+4</f>
        <v>43310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62</v>
      </c>
      <c r="B3" s="191">
        <f>'KW 27'!B3:C3+28</f>
        <v>43311</v>
      </c>
      <c r="C3" s="192"/>
      <c r="D3" s="189">
        <f>B3+1</f>
        <v>43312</v>
      </c>
      <c r="E3" s="190"/>
      <c r="F3" s="189">
        <f>B3+2</f>
        <v>43313</v>
      </c>
      <c r="G3" s="190"/>
      <c r="H3" s="189">
        <f>B3+3</f>
        <v>43314</v>
      </c>
      <c r="I3" s="190"/>
      <c r="J3" s="189">
        <f>B3+4</f>
        <v>43315</v>
      </c>
      <c r="K3" s="190"/>
      <c r="L3" s="189">
        <f>F3+3</f>
        <v>43316</v>
      </c>
      <c r="M3" s="190"/>
      <c r="N3" s="189">
        <f>F3+4</f>
        <v>43317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63</v>
      </c>
      <c r="B3" s="191">
        <f>'KW 27'!B3:C3+35</f>
        <v>43318</v>
      </c>
      <c r="C3" s="192"/>
      <c r="D3" s="189">
        <f>B3+1</f>
        <v>43319</v>
      </c>
      <c r="E3" s="190"/>
      <c r="F3" s="189">
        <f>B3+2</f>
        <v>43320</v>
      </c>
      <c r="G3" s="190"/>
      <c r="H3" s="189">
        <f>B3+3</f>
        <v>43321</v>
      </c>
      <c r="I3" s="190"/>
      <c r="J3" s="189">
        <f>B3+4</f>
        <v>43322</v>
      </c>
      <c r="K3" s="190"/>
      <c r="L3" s="189">
        <f>F3+3</f>
        <v>43323</v>
      </c>
      <c r="M3" s="190"/>
      <c r="N3" s="189">
        <f>F3+4</f>
        <v>43324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64</v>
      </c>
      <c r="B3" s="191">
        <f>'KW 27'!B3:C3+42</f>
        <v>43325</v>
      </c>
      <c r="C3" s="192"/>
      <c r="D3" s="189">
        <f>B3+1</f>
        <v>43326</v>
      </c>
      <c r="E3" s="190"/>
      <c r="F3" s="189">
        <f>B3+2</f>
        <v>43327</v>
      </c>
      <c r="G3" s="190"/>
      <c r="H3" s="189">
        <f>B3+3</f>
        <v>43328</v>
      </c>
      <c r="I3" s="190"/>
      <c r="J3" s="189">
        <f>B3+4</f>
        <v>43329</v>
      </c>
      <c r="K3" s="190"/>
      <c r="L3" s="189">
        <f>F3+3</f>
        <v>43330</v>
      </c>
      <c r="M3" s="190"/>
      <c r="N3" s="189">
        <f>F3+4</f>
        <v>43331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65</v>
      </c>
      <c r="B3" s="191">
        <f>'KW 27'!B3:C3+49</f>
        <v>43332</v>
      </c>
      <c r="C3" s="192"/>
      <c r="D3" s="189">
        <f>B3+1</f>
        <v>43333</v>
      </c>
      <c r="E3" s="190"/>
      <c r="F3" s="189">
        <f>B3+2</f>
        <v>43334</v>
      </c>
      <c r="G3" s="190"/>
      <c r="H3" s="189">
        <f>B3+3</f>
        <v>43335</v>
      </c>
      <c r="I3" s="190"/>
      <c r="J3" s="189">
        <f>B3+4</f>
        <v>43336</v>
      </c>
      <c r="K3" s="190"/>
      <c r="L3" s="189">
        <f>F3+3</f>
        <v>43337</v>
      </c>
      <c r="M3" s="190"/>
      <c r="N3" s="189">
        <f>F3+4</f>
        <v>43338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66</v>
      </c>
      <c r="B3" s="191">
        <f>'KW 27'!B3:C3+56</f>
        <v>43339</v>
      </c>
      <c r="C3" s="192"/>
      <c r="D3" s="189">
        <f>B3+1</f>
        <v>43340</v>
      </c>
      <c r="E3" s="190"/>
      <c r="F3" s="189">
        <f>B3+2</f>
        <v>43341</v>
      </c>
      <c r="G3" s="190"/>
      <c r="H3" s="189">
        <f>B3+3</f>
        <v>43342</v>
      </c>
      <c r="I3" s="190"/>
      <c r="J3" s="189">
        <f>B3+4</f>
        <v>43343</v>
      </c>
      <c r="K3" s="190"/>
      <c r="L3" s="189">
        <f>F3+3</f>
        <v>43344</v>
      </c>
      <c r="M3" s="190"/>
      <c r="N3" s="189">
        <f>F3+4</f>
        <v>43345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67</v>
      </c>
      <c r="B3" s="191">
        <f>'KW 27'!B3:C3+63</f>
        <v>43346</v>
      </c>
      <c r="C3" s="192"/>
      <c r="D3" s="189">
        <f>B3+1</f>
        <v>43347</v>
      </c>
      <c r="E3" s="190"/>
      <c r="F3" s="189">
        <f>B3+2</f>
        <v>43348</v>
      </c>
      <c r="G3" s="190"/>
      <c r="H3" s="189">
        <f>B3+3</f>
        <v>43349</v>
      </c>
      <c r="I3" s="190"/>
      <c r="J3" s="189">
        <f>B3+4</f>
        <v>43350</v>
      </c>
      <c r="K3" s="190"/>
      <c r="L3" s="189">
        <f>F3+3</f>
        <v>43351</v>
      </c>
      <c r="M3" s="190"/>
      <c r="N3" s="189">
        <f>F3+4</f>
        <v>43352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100</v>
      </c>
      <c r="B3" s="162">
        <f>'KW 1'!B3:C3+14</f>
        <v>43115</v>
      </c>
      <c r="C3" s="163"/>
      <c r="D3" s="151">
        <f>B3+1</f>
        <v>43116</v>
      </c>
      <c r="E3" s="152"/>
      <c r="F3" s="151">
        <f>B3+2</f>
        <v>43117</v>
      </c>
      <c r="G3" s="152"/>
      <c r="H3" s="151">
        <f>B3+3</f>
        <v>43118</v>
      </c>
      <c r="I3" s="152"/>
      <c r="J3" s="151">
        <f>B3+4</f>
        <v>43119</v>
      </c>
      <c r="K3" s="152"/>
      <c r="L3" s="151">
        <f>F3+3</f>
        <v>43120</v>
      </c>
      <c r="M3" s="152"/>
      <c r="N3" s="151">
        <f>F3+4</f>
        <v>43121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68</v>
      </c>
      <c r="B3" s="191">
        <f>'KW 27'!B3:C3+70</f>
        <v>43353</v>
      </c>
      <c r="C3" s="192"/>
      <c r="D3" s="189">
        <f>B3+1</f>
        <v>43354</v>
      </c>
      <c r="E3" s="190"/>
      <c r="F3" s="189">
        <f>B3+2</f>
        <v>43355</v>
      </c>
      <c r="G3" s="190"/>
      <c r="H3" s="189">
        <f>B3+3</f>
        <v>43356</v>
      </c>
      <c r="I3" s="190"/>
      <c r="J3" s="189">
        <f>B3+4</f>
        <v>43357</v>
      </c>
      <c r="K3" s="190"/>
      <c r="L3" s="189">
        <f>F3+3</f>
        <v>43358</v>
      </c>
      <c r="M3" s="190"/>
      <c r="N3" s="189">
        <f>F3+4</f>
        <v>43359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69</v>
      </c>
      <c r="B3" s="191">
        <f>'KW 27'!B3:C3+77</f>
        <v>43360</v>
      </c>
      <c r="C3" s="192"/>
      <c r="D3" s="189">
        <f>B3+1</f>
        <v>43361</v>
      </c>
      <c r="E3" s="190"/>
      <c r="F3" s="189">
        <f>B3+2</f>
        <v>43362</v>
      </c>
      <c r="G3" s="190"/>
      <c r="H3" s="189">
        <f>B3+3</f>
        <v>43363</v>
      </c>
      <c r="I3" s="190"/>
      <c r="J3" s="189">
        <f>B3+4</f>
        <v>43364</v>
      </c>
      <c r="K3" s="190"/>
      <c r="L3" s="189">
        <f>F3+3</f>
        <v>43365</v>
      </c>
      <c r="M3" s="190"/>
      <c r="N3" s="189">
        <f>F3+4</f>
        <v>43366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70</v>
      </c>
      <c r="B3" s="191">
        <f>'KW 27'!B3:C3+84</f>
        <v>43367</v>
      </c>
      <c r="C3" s="192"/>
      <c r="D3" s="189">
        <f>B3+1</f>
        <v>43368</v>
      </c>
      <c r="E3" s="190"/>
      <c r="F3" s="189">
        <f>B3+2</f>
        <v>43369</v>
      </c>
      <c r="G3" s="190"/>
      <c r="H3" s="189">
        <f>B3+3</f>
        <v>43370</v>
      </c>
      <c r="I3" s="190"/>
      <c r="J3" s="189">
        <f>B3+4</f>
        <v>43371</v>
      </c>
      <c r="K3" s="190"/>
      <c r="L3" s="189">
        <f>F3+3</f>
        <v>43372</v>
      </c>
      <c r="M3" s="190"/>
      <c r="N3" s="189">
        <f>F3+4</f>
        <v>43373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J2:K2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E38"/>
  <sheetViews>
    <sheetView view="pageLayout" zoomScaleNormal="100" workbookViewId="0">
      <selection activeCell="C15" sqref="C15"/>
    </sheetView>
  </sheetViews>
  <sheetFormatPr baseColWidth="10" defaultRowHeight="12.45" x14ac:dyDescent="0.2"/>
  <cols>
    <col min="1" max="2" width="12.25" customWidth="1"/>
    <col min="3" max="3" width="32.375" customWidth="1"/>
    <col min="4" max="4" width="15.25" customWidth="1"/>
    <col min="5" max="5" width="12.125" customWidth="1"/>
  </cols>
  <sheetData>
    <row r="1" spans="1:5" ht="26.2" x14ac:dyDescent="0.45">
      <c r="A1" s="171" t="str">
        <f>'KW 1'!A1:A2</f>
        <v>Name</v>
      </c>
      <c r="B1" s="172"/>
      <c r="C1" s="172"/>
      <c r="D1" s="173">
        <f>'KW 1'!B1</f>
        <v>2018</v>
      </c>
      <c r="E1" s="174"/>
    </row>
    <row r="2" spans="1:5" ht="18.350000000000001" x14ac:dyDescent="0.35">
      <c r="A2" s="55"/>
      <c r="B2" s="45"/>
      <c r="C2" s="45"/>
      <c r="D2" s="45"/>
      <c r="E2" s="56"/>
    </row>
    <row r="3" spans="1:5" ht="18.350000000000001" x14ac:dyDescent="0.35">
      <c r="A3" s="55"/>
      <c r="B3" s="45"/>
      <c r="C3" s="45"/>
      <c r="D3" s="45"/>
      <c r="E3" s="56"/>
    </row>
    <row r="4" spans="1:5" ht="18.350000000000001" x14ac:dyDescent="0.35">
      <c r="A4" s="58" t="s">
        <v>9</v>
      </c>
      <c r="B4" s="50">
        <f>'1. Quartal'!B4</f>
        <v>6</v>
      </c>
      <c r="C4" s="46"/>
      <c r="D4" s="175" t="s">
        <v>28</v>
      </c>
      <c r="E4" s="176"/>
    </row>
    <row r="5" spans="1:5" ht="18.350000000000001" x14ac:dyDescent="0.35">
      <c r="A5" s="58" t="s">
        <v>10</v>
      </c>
      <c r="B5" s="50">
        <f>'1. Quartal'!B5</f>
        <v>5.5</v>
      </c>
      <c r="C5" s="46"/>
      <c r="D5" s="177">
        <f>E8*13</f>
        <v>507</v>
      </c>
      <c r="E5" s="178"/>
    </row>
    <row r="6" spans="1:5" ht="18.350000000000001" x14ac:dyDescent="0.35">
      <c r="A6" s="58" t="s">
        <v>11</v>
      </c>
      <c r="B6" s="50">
        <f>'1. Quartal'!B6</f>
        <v>5.5</v>
      </c>
      <c r="C6" s="46"/>
      <c r="D6" s="46"/>
      <c r="E6" s="69"/>
    </row>
    <row r="7" spans="1:5" ht="18.350000000000001" x14ac:dyDescent="0.35">
      <c r="A7" s="58" t="s">
        <v>7</v>
      </c>
      <c r="B7" s="50">
        <f>'1. Quartal'!B7</f>
        <v>5.5</v>
      </c>
      <c r="C7" s="46"/>
      <c r="D7" s="46"/>
      <c r="E7" s="69"/>
    </row>
    <row r="8" spans="1:5" ht="18.350000000000001" x14ac:dyDescent="0.35">
      <c r="A8" s="58" t="s">
        <v>8</v>
      </c>
      <c r="B8" s="50">
        <f>'1. Quartal'!B8</f>
        <v>5.5</v>
      </c>
      <c r="C8" s="46"/>
      <c r="D8" s="70" t="s">
        <v>37</v>
      </c>
      <c r="E8" s="117">
        <f>SUM(B4:B10)</f>
        <v>39</v>
      </c>
    </row>
    <row r="9" spans="1:5" ht="18.350000000000001" x14ac:dyDescent="0.35">
      <c r="A9" s="58" t="s">
        <v>29</v>
      </c>
      <c r="B9" s="50">
        <f>'1. Quartal'!B9</f>
        <v>5.5</v>
      </c>
      <c r="C9" s="46"/>
      <c r="D9" s="46"/>
      <c r="E9" s="69"/>
    </row>
    <row r="10" spans="1:5" ht="18.350000000000001" x14ac:dyDescent="0.35">
      <c r="A10" s="58" t="s">
        <v>33</v>
      </c>
      <c r="B10" s="50">
        <f>'1. Quartal'!B10</f>
        <v>5.5</v>
      </c>
      <c r="C10" s="46"/>
      <c r="D10" s="46"/>
      <c r="E10" s="69"/>
    </row>
    <row r="11" spans="1:5" ht="17.7" x14ac:dyDescent="0.3">
      <c r="A11" s="71"/>
      <c r="B11" s="46"/>
      <c r="C11" s="46"/>
      <c r="D11" s="46"/>
      <c r="E11" s="69"/>
    </row>
    <row r="12" spans="1:5" ht="15.75" customHeight="1" x14ac:dyDescent="0.3">
      <c r="A12" s="71"/>
      <c r="B12" s="46"/>
      <c r="C12" s="46"/>
      <c r="D12" s="46"/>
      <c r="E12" s="69"/>
    </row>
    <row r="13" spans="1:5" x14ac:dyDescent="0.2">
      <c r="A13" s="179" t="s">
        <v>38</v>
      </c>
      <c r="B13" s="180" t="s">
        <v>30</v>
      </c>
      <c r="C13" s="181" t="s">
        <v>36</v>
      </c>
      <c r="D13" s="183" t="s">
        <v>31</v>
      </c>
      <c r="E13" s="185" t="s">
        <v>32</v>
      </c>
    </row>
    <row r="14" spans="1:5" ht="26.2" customHeight="1" x14ac:dyDescent="0.2">
      <c r="A14" s="179"/>
      <c r="B14" s="180"/>
      <c r="C14" s="182"/>
      <c r="D14" s="184"/>
      <c r="E14" s="186"/>
    </row>
    <row r="15" spans="1:5" ht="18.350000000000001" x14ac:dyDescent="0.35">
      <c r="A15" s="60">
        <v>27</v>
      </c>
      <c r="B15" s="51">
        <f t="shared" ref="B15:B27" si="0">E$8</f>
        <v>39</v>
      </c>
      <c r="C15" s="48"/>
      <c r="D15" s="52">
        <f>'KW 27'!B42</f>
        <v>0</v>
      </c>
      <c r="E15" s="52">
        <f>'KW 27'!G42</f>
        <v>0</v>
      </c>
    </row>
    <row r="16" spans="1:5" ht="18.350000000000001" x14ac:dyDescent="0.35">
      <c r="A16" s="60">
        <v>28</v>
      </c>
      <c r="B16" s="51">
        <f t="shared" si="0"/>
        <v>39</v>
      </c>
      <c r="C16" s="48"/>
      <c r="D16" s="118">
        <f>'KW 28'!B42</f>
        <v>0</v>
      </c>
      <c r="E16" s="118">
        <f>'KW 28'!G42</f>
        <v>0</v>
      </c>
    </row>
    <row r="17" spans="1:5" ht="18.350000000000001" x14ac:dyDescent="0.35">
      <c r="A17" s="60">
        <v>29</v>
      </c>
      <c r="B17" s="51">
        <f t="shared" si="0"/>
        <v>39</v>
      </c>
      <c r="C17" s="48"/>
      <c r="D17" s="118">
        <f>'KW 29'!B42</f>
        <v>0</v>
      </c>
      <c r="E17" s="118">
        <f>'KW 29'!G42</f>
        <v>0</v>
      </c>
    </row>
    <row r="18" spans="1:5" ht="18.350000000000001" x14ac:dyDescent="0.35">
      <c r="A18" s="60">
        <v>30</v>
      </c>
      <c r="B18" s="51">
        <f t="shared" si="0"/>
        <v>39</v>
      </c>
      <c r="C18" s="48"/>
      <c r="D18" s="118">
        <f>'KW 30'!B42</f>
        <v>0</v>
      </c>
      <c r="E18" s="118">
        <f>'KW 30'!G42</f>
        <v>0</v>
      </c>
    </row>
    <row r="19" spans="1:5" ht="18.350000000000001" x14ac:dyDescent="0.35">
      <c r="A19" s="60">
        <v>31</v>
      </c>
      <c r="B19" s="51">
        <f t="shared" si="0"/>
        <v>39</v>
      </c>
      <c r="C19" s="48"/>
      <c r="D19" s="118">
        <f>'KW 31'!B42</f>
        <v>0</v>
      </c>
      <c r="E19" s="118">
        <f>'KW 31'!G42</f>
        <v>0</v>
      </c>
    </row>
    <row r="20" spans="1:5" ht="18.350000000000001" x14ac:dyDescent="0.35">
      <c r="A20" s="60">
        <v>32</v>
      </c>
      <c r="B20" s="51">
        <f t="shared" si="0"/>
        <v>39</v>
      </c>
      <c r="C20" s="48"/>
      <c r="D20" s="118">
        <f>'KW 32'!B42</f>
        <v>0</v>
      </c>
      <c r="E20" s="118">
        <f>'KW 32'!G42</f>
        <v>0</v>
      </c>
    </row>
    <row r="21" spans="1:5" ht="18.350000000000001" x14ac:dyDescent="0.35">
      <c r="A21" s="60">
        <v>33</v>
      </c>
      <c r="B21" s="51">
        <f t="shared" si="0"/>
        <v>39</v>
      </c>
      <c r="C21" s="48"/>
      <c r="D21" s="118">
        <f>'KW 33'!B42</f>
        <v>0</v>
      </c>
      <c r="E21" s="118">
        <f>'KW 33'!G42</f>
        <v>0</v>
      </c>
    </row>
    <row r="22" spans="1:5" ht="18.350000000000001" x14ac:dyDescent="0.35">
      <c r="A22" s="60">
        <v>34</v>
      </c>
      <c r="B22" s="51">
        <f t="shared" si="0"/>
        <v>39</v>
      </c>
      <c r="C22" s="48"/>
      <c r="D22" s="118">
        <f>'KW 34'!B42</f>
        <v>0</v>
      </c>
      <c r="E22" s="118">
        <f>'KW 34'!G42</f>
        <v>0</v>
      </c>
    </row>
    <row r="23" spans="1:5" ht="18.350000000000001" x14ac:dyDescent="0.35">
      <c r="A23" s="60">
        <v>35</v>
      </c>
      <c r="B23" s="51">
        <f t="shared" si="0"/>
        <v>39</v>
      </c>
      <c r="C23" s="48"/>
      <c r="D23" s="118">
        <f>'KW 35'!B42</f>
        <v>0</v>
      </c>
      <c r="E23" s="118">
        <f>'KW 35'!G42</f>
        <v>0</v>
      </c>
    </row>
    <row r="24" spans="1:5" ht="18.350000000000001" x14ac:dyDescent="0.35">
      <c r="A24" s="60">
        <v>36</v>
      </c>
      <c r="B24" s="51">
        <f t="shared" si="0"/>
        <v>39</v>
      </c>
      <c r="C24" s="48"/>
      <c r="D24" s="118">
        <f>'KW 36'!B42</f>
        <v>0</v>
      </c>
      <c r="E24" s="118">
        <f>'KW 36'!G42</f>
        <v>0</v>
      </c>
    </row>
    <row r="25" spans="1:5" ht="18.350000000000001" x14ac:dyDescent="0.35">
      <c r="A25" s="60">
        <v>37</v>
      </c>
      <c r="B25" s="51">
        <f t="shared" si="0"/>
        <v>39</v>
      </c>
      <c r="C25" s="48"/>
      <c r="D25" s="118">
        <f>'KW 37'!B42</f>
        <v>0</v>
      </c>
      <c r="E25" s="118">
        <f>'KW 37'!G42</f>
        <v>0</v>
      </c>
    </row>
    <row r="26" spans="1:5" ht="18.350000000000001" x14ac:dyDescent="0.35">
      <c r="A26" s="60">
        <v>38</v>
      </c>
      <c r="B26" s="51">
        <f t="shared" si="0"/>
        <v>39</v>
      </c>
      <c r="C26" s="48"/>
      <c r="D26" s="118">
        <f>'KW 38'!B42</f>
        <v>0</v>
      </c>
      <c r="E26" s="118">
        <f>'KW 38'!G42</f>
        <v>0</v>
      </c>
    </row>
    <row r="27" spans="1:5" ht="18.350000000000001" x14ac:dyDescent="0.35">
      <c r="A27" s="60">
        <v>39</v>
      </c>
      <c r="B27" s="51">
        <f t="shared" si="0"/>
        <v>39</v>
      </c>
      <c r="C27" s="48"/>
      <c r="D27" s="118">
        <f>'KW 39'!B42</f>
        <v>0</v>
      </c>
      <c r="E27" s="118">
        <f>'KW 39'!G42</f>
        <v>0</v>
      </c>
    </row>
    <row r="28" spans="1:5" ht="18.350000000000001" x14ac:dyDescent="0.35">
      <c r="A28" s="62" t="s">
        <v>34</v>
      </c>
      <c r="B28" s="76">
        <f>SUM(B15:B27)</f>
        <v>507</v>
      </c>
      <c r="C28" s="49"/>
      <c r="D28" s="49">
        <f>SUM(D15:D27)</f>
        <v>0</v>
      </c>
      <c r="E28" s="59">
        <f>SUM(E15:E27)</f>
        <v>0</v>
      </c>
    </row>
    <row r="29" spans="1:5" ht="18.350000000000001" x14ac:dyDescent="0.35">
      <c r="A29" s="55"/>
      <c r="B29" s="45"/>
      <c r="C29" s="45"/>
      <c r="D29" s="45"/>
      <c r="E29" s="56"/>
    </row>
    <row r="30" spans="1:5" ht="18.350000000000001" hidden="1" x14ac:dyDescent="0.35">
      <c r="A30" s="63">
        <f>E28/60</f>
        <v>0</v>
      </c>
      <c r="B30" s="47">
        <f>E28/60-INT(E28/60)</f>
        <v>0</v>
      </c>
      <c r="C30" s="47">
        <f>A30-B30</f>
        <v>0</v>
      </c>
      <c r="D30" s="47">
        <f>E28-C30*60</f>
        <v>0</v>
      </c>
      <c r="E30" s="64"/>
    </row>
    <row r="31" spans="1:5" ht="18.350000000000001" x14ac:dyDescent="0.35">
      <c r="A31" s="55"/>
      <c r="B31" s="45"/>
      <c r="C31" s="45"/>
      <c r="D31" s="45"/>
      <c r="E31" s="56"/>
    </row>
    <row r="32" spans="1:5" ht="17.7" x14ac:dyDescent="0.3">
      <c r="A32" s="65" t="s">
        <v>12</v>
      </c>
      <c r="B32" s="42">
        <f>D28+C30</f>
        <v>0</v>
      </c>
      <c r="C32" s="43" t="s">
        <v>15</v>
      </c>
      <c r="D32" s="42">
        <f>D30</f>
        <v>0</v>
      </c>
      <c r="E32" s="66" t="s">
        <v>22</v>
      </c>
    </row>
    <row r="33" spans="1:5" ht="18.350000000000001" x14ac:dyDescent="0.35">
      <c r="A33" s="55"/>
      <c r="B33" s="45"/>
      <c r="C33" s="45"/>
      <c r="D33" s="45"/>
      <c r="E33" s="56"/>
    </row>
    <row r="34" spans="1:5" ht="20.3" x14ac:dyDescent="0.35">
      <c r="A34" s="71"/>
      <c r="B34" s="72"/>
      <c r="C34" s="54" t="s">
        <v>39</v>
      </c>
      <c r="D34" s="53">
        <f>(D28*60+E28)/60/B28*100</f>
        <v>0</v>
      </c>
      <c r="E34" s="67" t="s">
        <v>35</v>
      </c>
    </row>
    <row r="35" spans="1:5" ht="18.350000000000001" thickBot="1" x14ac:dyDescent="0.35">
      <c r="A35" s="73"/>
      <c r="B35" s="74"/>
      <c r="C35" s="74"/>
      <c r="D35" s="74"/>
      <c r="E35" s="75"/>
    </row>
    <row r="36" spans="1:5" ht="17.7" x14ac:dyDescent="0.3">
      <c r="A36" s="68"/>
      <c r="B36" s="68"/>
      <c r="C36" s="68"/>
      <c r="D36" s="68"/>
      <c r="E36" s="68"/>
    </row>
    <row r="37" spans="1:5" ht="17.7" x14ac:dyDescent="0.3">
      <c r="A37" s="68"/>
      <c r="B37" s="68"/>
      <c r="C37" s="68"/>
      <c r="D37" s="68"/>
      <c r="E37" s="68"/>
    </row>
    <row r="38" spans="1:5" ht="17.7" x14ac:dyDescent="0.3">
      <c r="A38" s="68"/>
      <c r="B38" s="68"/>
      <c r="C38" s="68"/>
      <c r="D38" s="68"/>
      <c r="E38" s="68"/>
    </row>
  </sheetData>
  <sheetProtection password="CC63" sheet="1" objects="1" scenarios="1"/>
  <mergeCells count="9">
    <mergeCell ref="A1:C1"/>
    <mergeCell ref="D1:E1"/>
    <mergeCell ref="D4:E4"/>
    <mergeCell ref="D5:E5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orientation="portrait" verticalDpi="0" r:id="rId1"/>
  <headerFooter>
    <oddHeader>&amp;CAuflistung der MAV - Stunden
3. Quartal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71</v>
      </c>
      <c r="B3" s="191">
        <f>'KW 39'!B3+7</f>
        <v>43374</v>
      </c>
      <c r="C3" s="192"/>
      <c r="D3" s="189">
        <f>B3+1</f>
        <v>43375</v>
      </c>
      <c r="E3" s="190"/>
      <c r="F3" s="189">
        <f>B3+2</f>
        <v>43376</v>
      </c>
      <c r="G3" s="190"/>
      <c r="H3" s="189">
        <f>B3+3</f>
        <v>43377</v>
      </c>
      <c r="I3" s="190"/>
      <c r="J3" s="189">
        <f>B3+4</f>
        <v>43378</v>
      </c>
      <c r="K3" s="190"/>
      <c r="L3" s="189">
        <f>F3+3</f>
        <v>43379</v>
      </c>
      <c r="M3" s="190"/>
      <c r="N3" s="189">
        <f>F3+4</f>
        <v>43380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27'!A5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27'!A6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27'!A7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27'!A8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27'!A9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27'!A10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27'!A11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27'!A12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27'!A13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27'!A14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27'!A15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27'!A16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27'!A17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27'!A18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27'!A19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27'!A20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27'!A21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27'!A22="","",'KW 27'!A22)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27'!A23="","",'KW 27'!A23)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27'!A24="","",'KW 27'!A24)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27'!A25="","",'KW 27'!A25)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27'!A26="","",'KW 27'!A26)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27'!A27="","",'KW 27'!A27)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27'!A28="","",'KW 27'!A28)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27'!A29="","",'KW 27'!A29)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27'!A30="","",'KW 27'!A30)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27'!A31="","",'KW 27'!A31)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27'!A32="","",'KW 27'!A32)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27'!A33="","",'KW 27'!A33)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27'!A34="","",'KW 27'!A34)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27'!A35="","",'KW 27'!A35)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27'!A36="","",'KW 27'!A36)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27'!A37="","",'KW 27'!A37)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B42:C42"/>
    <mergeCell ref="G42:H42"/>
    <mergeCell ref="A1:A2"/>
    <mergeCell ref="B3:C3"/>
    <mergeCell ref="D3:E3"/>
    <mergeCell ref="F3:G3"/>
    <mergeCell ref="H3:I3"/>
    <mergeCell ref="B2:C2"/>
    <mergeCell ref="D2:E2"/>
    <mergeCell ref="F2:G2"/>
    <mergeCell ref="B1:O1"/>
    <mergeCell ref="H2:I2"/>
    <mergeCell ref="J2:K2"/>
    <mergeCell ref="L2:M2"/>
    <mergeCell ref="N2:O2"/>
    <mergeCell ref="L3:M3"/>
    <mergeCell ref="N3:O3"/>
    <mergeCell ref="J3:K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72</v>
      </c>
      <c r="B3" s="191">
        <f>'KW 40'!B3:C3+7</f>
        <v>43381</v>
      </c>
      <c r="C3" s="192"/>
      <c r="D3" s="189">
        <f>B3+1</f>
        <v>43382</v>
      </c>
      <c r="E3" s="190"/>
      <c r="F3" s="189">
        <f>B3+2</f>
        <v>43383</v>
      </c>
      <c r="G3" s="190"/>
      <c r="H3" s="189">
        <f>B3+3</f>
        <v>43384</v>
      </c>
      <c r="I3" s="190"/>
      <c r="J3" s="189">
        <f>B3+4</f>
        <v>43385</v>
      </c>
      <c r="K3" s="190"/>
      <c r="L3" s="189">
        <f>F3+3</f>
        <v>43386</v>
      </c>
      <c r="M3" s="190"/>
      <c r="N3" s="189">
        <f>F3+4</f>
        <v>43387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73</v>
      </c>
      <c r="B3" s="191">
        <f>'KW 40'!B3:C3+14</f>
        <v>43388</v>
      </c>
      <c r="C3" s="192"/>
      <c r="D3" s="189">
        <f>B3+1</f>
        <v>43389</v>
      </c>
      <c r="E3" s="190"/>
      <c r="F3" s="189">
        <f>B3+2</f>
        <v>43390</v>
      </c>
      <c r="G3" s="190"/>
      <c r="H3" s="189">
        <f>B3+3</f>
        <v>43391</v>
      </c>
      <c r="I3" s="190"/>
      <c r="J3" s="189">
        <f>B3+4</f>
        <v>43392</v>
      </c>
      <c r="K3" s="190"/>
      <c r="L3" s="189">
        <f>F3+3</f>
        <v>43393</v>
      </c>
      <c r="M3" s="190"/>
      <c r="N3" s="189">
        <f>F3+4</f>
        <v>43394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74</v>
      </c>
      <c r="B3" s="191">
        <f>'KW 40'!B3:C3+21</f>
        <v>43395</v>
      </c>
      <c r="C3" s="192"/>
      <c r="D3" s="189">
        <f>B3+1</f>
        <v>43396</v>
      </c>
      <c r="E3" s="190"/>
      <c r="F3" s="189">
        <f>B3+2</f>
        <v>43397</v>
      </c>
      <c r="G3" s="190"/>
      <c r="H3" s="189">
        <f>B3+3</f>
        <v>43398</v>
      </c>
      <c r="I3" s="190"/>
      <c r="J3" s="189">
        <f>B3+4</f>
        <v>43399</v>
      </c>
      <c r="K3" s="190"/>
      <c r="L3" s="189">
        <f>F3+3</f>
        <v>43400</v>
      </c>
      <c r="M3" s="190"/>
      <c r="N3" s="189">
        <f>F3+4</f>
        <v>43401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75</v>
      </c>
      <c r="B3" s="191">
        <f>'KW 40'!B3:C3+28</f>
        <v>43402</v>
      </c>
      <c r="C3" s="192"/>
      <c r="D3" s="189">
        <f>B3+1</f>
        <v>43403</v>
      </c>
      <c r="E3" s="190"/>
      <c r="F3" s="189">
        <f>B3+2</f>
        <v>43404</v>
      </c>
      <c r="G3" s="190"/>
      <c r="H3" s="189">
        <f>B3+3</f>
        <v>43405</v>
      </c>
      <c r="I3" s="190"/>
      <c r="J3" s="189">
        <f>B3+4</f>
        <v>43406</v>
      </c>
      <c r="K3" s="190"/>
      <c r="L3" s="189">
        <f>F3+3</f>
        <v>43407</v>
      </c>
      <c r="M3" s="190"/>
      <c r="N3" s="189">
        <f>F3+4</f>
        <v>43408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76</v>
      </c>
      <c r="B3" s="191">
        <f>'KW 40'!B3:C3+35</f>
        <v>43409</v>
      </c>
      <c r="C3" s="192"/>
      <c r="D3" s="189">
        <f>B3+1</f>
        <v>43410</v>
      </c>
      <c r="E3" s="190"/>
      <c r="F3" s="189">
        <f>B3+2</f>
        <v>43411</v>
      </c>
      <c r="G3" s="190"/>
      <c r="H3" s="189">
        <f>B3+3</f>
        <v>43412</v>
      </c>
      <c r="I3" s="190"/>
      <c r="J3" s="189">
        <f>B3+4</f>
        <v>43413</v>
      </c>
      <c r="K3" s="190"/>
      <c r="L3" s="189">
        <f>F3+3</f>
        <v>43414</v>
      </c>
      <c r="M3" s="190"/>
      <c r="N3" s="189">
        <f>F3+4</f>
        <v>43415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101</v>
      </c>
      <c r="B3" s="162">
        <f>'KW 1'!B3:C3+21</f>
        <v>43122</v>
      </c>
      <c r="C3" s="163"/>
      <c r="D3" s="151">
        <f>B3+1</f>
        <v>43123</v>
      </c>
      <c r="E3" s="152"/>
      <c r="F3" s="151">
        <f>B3+2</f>
        <v>43124</v>
      </c>
      <c r="G3" s="152"/>
      <c r="H3" s="151">
        <f>B3+3</f>
        <v>43125</v>
      </c>
      <c r="I3" s="152"/>
      <c r="J3" s="151">
        <f>B3+4</f>
        <v>43126</v>
      </c>
      <c r="K3" s="152"/>
      <c r="L3" s="151">
        <f>F3+3</f>
        <v>43127</v>
      </c>
      <c r="M3" s="152"/>
      <c r="N3" s="151">
        <f>F3+4</f>
        <v>43128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77</v>
      </c>
      <c r="B3" s="191">
        <f>'KW 40'!B3:C3+42</f>
        <v>43416</v>
      </c>
      <c r="C3" s="192"/>
      <c r="D3" s="189">
        <f>B3+1</f>
        <v>43417</v>
      </c>
      <c r="E3" s="190"/>
      <c r="F3" s="189">
        <f>B3+2</f>
        <v>43418</v>
      </c>
      <c r="G3" s="190"/>
      <c r="H3" s="189">
        <f>B3+3</f>
        <v>43419</v>
      </c>
      <c r="I3" s="190"/>
      <c r="J3" s="189">
        <f>B3+4</f>
        <v>43420</v>
      </c>
      <c r="K3" s="190"/>
      <c r="L3" s="189">
        <f>F3+3</f>
        <v>43421</v>
      </c>
      <c r="M3" s="190"/>
      <c r="N3" s="189">
        <f>F3+4</f>
        <v>43422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78</v>
      </c>
      <c r="B3" s="191">
        <f>'KW 40'!B3:C3+49</f>
        <v>43423</v>
      </c>
      <c r="C3" s="192"/>
      <c r="D3" s="189">
        <f>B3+1</f>
        <v>43424</v>
      </c>
      <c r="E3" s="190"/>
      <c r="F3" s="189">
        <f>B3+2</f>
        <v>43425</v>
      </c>
      <c r="G3" s="190"/>
      <c r="H3" s="189">
        <f>B3+3</f>
        <v>43426</v>
      </c>
      <c r="I3" s="190"/>
      <c r="J3" s="189">
        <f>B3+4</f>
        <v>43427</v>
      </c>
      <c r="K3" s="190"/>
      <c r="L3" s="189">
        <f>F3+3</f>
        <v>43428</v>
      </c>
      <c r="M3" s="190"/>
      <c r="N3" s="189">
        <f>F3+4</f>
        <v>43429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79</v>
      </c>
      <c r="B3" s="191">
        <f>'KW 40'!B3:C3+56</f>
        <v>43430</v>
      </c>
      <c r="C3" s="192"/>
      <c r="D3" s="189">
        <f>B3+1</f>
        <v>43431</v>
      </c>
      <c r="E3" s="190"/>
      <c r="F3" s="189">
        <f>B3+2</f>
        <v>43432</v>
      </c>
      <c r="G3" s="190"/>
      <c r="H3" s="189">
        <f>B3+3</f>
        <v>43433</v>
      </c>
      <c r="I3" s="190"/>
      <c r="J3" s="189">
        <f>B3+4</f>
        <v>43434</v>
      </c>
      <c r="K3" s="190"/>
      <c r="L3" s="189">
        <f>F3+3</f>
        <v>43435</v>
      </c>
      <c r="M3" s="190"/>
      <c r="N3" s="189">
        <f>F3+4</f>
        <v>43436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80</v>
      </c>
      <c r="B3" s="191">
        <f>'KW 40'!B3:C3+63</f>
        <v>43437</v>
      </c>
      <c r="C3" s="192"/>
      <c r="D3" s="189">
        <f>B3+1</f>
        <v>43438</v>
      </c>
      <c r="E3" s="190"/>
      <c r="F3" s="189">
        <f>B3+2</f>
        <v>43439</v>
      </c>
      <c r="G3" s="190"/>
      <c r="H3" s="189">
        <f>B3+3</f>
        <v>43440</v>
      </c>
      <c r="I3" s="190"/>
      <c r="J3" s="189">
        <f>B3+4</f>
        <v>43441</v>
      </c>
      <c r="K3" s="190"/>
      <c r="L3" s="189">
        <f>F3+3</f>
        <v>43442</v>
      </c>
      <c r="M3" s="190"/>
      <c r="N3" s="189">
        <f>F3+4</f>
        <v>43443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81</v>
      </c>
      <c r="B3" s="191">
        <f>'KW 40'!B3:C3+70</f>
        <v>43444</v>
      </c>
      <c r="C3" s="192"/>
      <c r="D3" s="189">
        <f>B3+1</f>
        <v>43445</v>
      </c>
      <c r="E3" s="190"/>
      <c r="F3" s="189">
        <f>B3+2</f>
        <v>43446</v>
      </c>
      <c r="G3" s="190"/>
      <c r="H3" s="189">
        <f>B3+3</f>
        <v>43447</v>
      </c>
      <c r="I3" s="190"/>
      <c r="J3" s="189">
        <f>B3+4</f>
        <v>43448</v>
      </c>
      <c r="K3" s="190"/>
      <c r="L3" s="189">
        <f>F3+3</f>
        <v>43449</v>
      </c>
      <c r="M3" s="190"/>
      <c r="N3" s="189">
        <f>F3+4</f>
        <v>43450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82</v>
      </c>
      <c r="B3" s="191">
        <f>'KW 40'!B3:C3+77</f>
        <v>43451</v>
      </c>
      <c r="C3" s="192"/>
      <c r="D3" s="189">
        <f>B3+1</f>
        <v>43452</v>
      </c>
      <c r="E3" s="190"/>
      <c r="F3" s="189">
        <f>B3+2</f>
        <v>43453</v>
      </c>
      <c r="G3" s="190"/>
      <c r="H3" s="189">
        <f>B3+3</f>
        <v>43454</v>
      </c>
      <c r="I3" s="190"/>
      <c r="J3" s="189">
        <f>B3+4</f>
        <v>43455</v>
      </c>
      <c r="K3" s="190"/>
      <c r="L3" s="189">
        <f>F3+3</f>
        <v>43456</v>
      </c>
      <c r="M3" s="190"/>
      <c r="N3" s="189">
        <f>F3+4</f>
        <v>43457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78" customWidth="1"/>
    <col min="2" max="3" width="5" style="79" customWidth="1"/>
    <col min="4" max="15" width="5" style="78" customWidth="1"/>
    <col min="16" max="16" width="11.75" style="78" bestFit="1" customWidth="1"/>
    <col min="17" max="16384" width="11.25" style="78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105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110" customFormat="1" x14ac:dyDescent="0.25">
      <c r="A3" s="111" t="s">
        <v>83</v>
      </c>
      <c r="B3" s="191">
        <f>'KW 40'!B3:C3+84</f>
        <v>43458</v>
      </c>
      <c r="C3" s="192"/>
      <c r="D3" s="189">
        <f>B3+1</f>
        <v>43459</v>
      </c>
      <c r="E3" s="190"/>
      <c r="F3" s="189">
        <f>B3+2</f>
        <v>43460</v>
      </c>
      <c r="G3" s="190"/>
      <c r="H3" s="189">
        <f>B3+3</f>
        <v>43461</v>
      </c>
      <c r="I3" s="190"/>
      <c r="J3" s="189">
        <f>B3+4</f>
        <v>43462</v>
      </c>
      <c r="K3" s="190"/>
      <c r="L3" s="189">
        <f>F3+3</f>
        <v>43463</v>
      </c>
      <c r="M3" s="190"/>
      <c r="N3" s="189">
        <f>F3+4</f>
        <v>43464</v>
      </c>
      <c r="O3" s="190"/>
    </row>
    <row r="4" spans="1:15" s="105" customFormat="1" x14ac:dyDescent="0.25">
      <c r="A4" s="109"/>
      <c r="B4" s="108" t="s">
        <v>13</v>
      </c>
      <c r="C4" s="106" t="s">
        <v>14</v>
      </c>
      <c r="D4" s="107" t="s">
        <v>13</v>
      </c>
      <c r="E4" s="106" t="s">
        <v>14</v>
      </c>
      <c r="F4" s="107" t="s">
        <v>13</v>
      </c>
      <c r="G4" s="106" t="s">
        <v>14</v>
      </c>
      <c r="H4" s="107" t="s">
        <v>13</v>
      </c>
      <c r="I4" s="106" t="s">
        <v>14</v>
      </c>
      <c r="J4" s="107" t="s">
        <v>13</v>
      </c>
      <c r="K4" s="106" t="s">
        <v>14</v>
      </c>
      <c r="L4" s="107" t="s">
        <v>13</v>
      </c>
      <c r="M4" s="106" t="s">
        <v>14</v>
      </c>
      <c r="N4" s="107" t="s">
        <v>13</v>
      </c>
      <c r="O4" s="106" t="s">
        <v>14</v>
      </c>
    </row>
    <row r="5" spans="1:15" x14ac:dyDescent="0.25">
      <c r="A5" s="114" t="str">
        <f>'KW 40'!A5</f>
        <v>Sitzungsvorbereitung</v>
      </c>
      <c r="B5" s="97"/>
      <c r="C5" s="95"/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</row>
    <row r="6" spans="1:15" x14ac:dyDescent="0.25">
      <c r="A6" s="113" t="str">
        <f>'KW 40'!A6</f>
        <v>Sitzung</v>
      </c>
      <c r="B6" s="97"/>
      <c r="C6" s="95"/>
      <c r="D6" s="96"/>
      <c r="E6" s="95"/>
      <c r="F6" s="96"/>
      <c r="G6" s="95"/>
      <c r="H6" s="96"/>
      <c r="I6" s="95"/>
      <c r="J6" s="96"/>
      <c r="K6" s="95"/>
      <c r="L6" s="96"/>
      <c r="M6" s="95"/>
      <c r="N6" s="96"/>
      <c r="O6" s="95"/>
    </row>
    <row r="7" spans="1:15" x14ac:dyDescent="0.25">
      <c r="A7" s="113" t="str">
        <f>'KW 40'!A7</f>
        <v>Sitzungsnachbereitung</v>
      </c>
      <c r="B7" s="97"/>
      <c r="C7" s="95"/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</row>
    <row r="8" spans="1:15" x14ac:dyDescent="0.25">
      <c r="A8" s="113" t="str">
        <f>'KW 40'!A8</f>
        <v>Ausschussvorbereitung</v>
      </c>
      <c r="B8" s="97"/>
      <c r="C8" s="95"/>
      <c r="D8" s="96"/>
      <c r="E8" s="95"/>
      <c r="F8" s="96"/>
      <c r="G8" s="95"/>
      <c r="H8" s="96"/>
      <c r="I8" s="95"/>
      <c r="J8" s="96"/>
      <c r="K8" s="95"/>
      <c r="L8" s="96"/>
      <c r="M8" s="95"/>
      <c r="N8" s="96"/>
      <c r="O8" s="95"/>
    </row>
    <row r="9" spans="1:15" x14ac:dyDescent="0.25">
      <c r="A9" s="113" t="str">
        <f>'KW 40'!A9</f>
        <v>Ausschuss</v>
      </c>
      <c r="B9" s="97"/>
      <c r="C9" s="95"/>
      <c r="D9" s="96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</row>
    <row r="10" spans="1:15" x14ac:dyDescent="0.25">
      <c r="A10" s="113" t="str">
        <f>'KW 40'!A10</f>
        <v>Ausschussnachbereitung</v>
      </c>
      <c r="B10" s="97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</row>
    <row r="11" spans="1:15" x14ac:dyDescent="0.25">
      <c r="A11" s="113" t="str">
        <f>'KW 40'!A11</f>
        <v>Mitarbeitergespräche</v>
      </c>
      <c r="B11" s="97"/>
      <c r="C11" s="95"/>
      <c r="D11" s="96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</row>
    <row r="12" spans="1:15" x14ac:dyDescent="0.25">
      <c r="A12" s="113" t="str">
        <f>'KW 40'!A12</f>
        <v>Mitarbeiterinformation</v>
      </c>
      <c r="B12" s="97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</row>
    <row r="13" spans="1:15" x14ac:dyDescent="0.25">
      <c r="A13" s="113" t="str">
        <f>'KW 40'!A13</f>
        <v>Gespräche Geschäftsl.</v>
      </c>
      <c r="B13" s="97"/>
      <c r="C13" s="95"/>
      <c r="D13" s="96"/>
      <c r="E13" s="95"/>
      <c r="F13" s="96"/>
      <c r="G13" s="95"/>
      <c r="H13" s="96"/>
      <c r="I13" s="95"/>
      <c r="J13" s="96"/>
      <c r="K13" s="95"/>
      <c r="L13" s="96"/>
      <c r="M13" s="95"/>
      <c r="N13" s="96"/>
      <c r="O13" s="95"/>
    </row>
    <row r="14" spans="1:15" s="104" customFormat="1" x14ac:dyDescent="0.25">
      <c r="A14" s="113" t="str">
        <f>'KW 40'!A14</f>
        <v>Einigungsgespräch</v>
      </c>
      <c r="B14" s="97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95"/>
      <c r="N14" s="96"/>
      <c r="O14" s="95"/>
    </row>
    <row r="15" spans="1:15" s="104" customFormat="1" x14ac:dyDescent="0.25">
      <c r="A15" s="113" t="str">
        <f>'KW 40'!A15</f>
        <v>Vorsitz</v>
      </c>
      <c r="B15" s="100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</row>
    <row r="16" spans="1:15" x14ac:dyDescent="0.25">
      <c r="A16" s="113" t="str">
        <f>'KW 40'!A16</f>
        <v>Übergabe Vorsitz</v>
      </c>
      <c r="B16" s="97"/>
      <c r="C16" s="95"/>
      <c r="D16" s="96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95"/>
    </row>
    <row r="17" spans="1:15" s="104" customFormat="1" x14ac:dyDescent="0.25">
      <c r="A17" s="113" t="str">
        <f>'KW 40'!A17</f>
        <v>Stundenabrechnung</v>
      </c>
      <c r="B17" s="100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</row>
    <row r="18" spans="1:15" x14ac:dyDescent="0.25">
      <c r="A18" s="113" t="str">
        <f>'KW 40'!A18</f>
        <v>Dienstvereinbarung</v>
      </c>
      <c r="B18" s="103"/>
      <c r="C18" s="102"/>
      <c r="D18" s="101"/>
      <c r="E18" s="102"/>
      <c r="F18" s="101"/>
      <c r="G18" s="102"/>
      <c r="H18" s="101"/>
      <c r="I18" s="102"/>
      <c r="J18" s="101"/>
      <c r="K18" s="95"/>
      <c r="L18" s="101"/>
      <c r="M18" s="102"/>
      <c r="N18" s="101"/>
      <c r="O18" s="95"/>
    </row>
    <row r="19" spans="1:15" x14ac:dyDescent="0.25">
      <c r="A19" s="113" t="str">
        <f>'KW 40'!A19</f>
        <v>BEM</v>
      </c>
      <c r="B19" s="100"/>
      <c r="C19" s="98"/>
      <c r="D19" s="99"/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98"/>
    </row>
    <row r="20" spans="1:15" x14ac:dyDescent="0.25">
      <c r="A20" s="113" t="str">
        <f>'KW 40'!A20</f>
        <v>Gefährdungsanalyse</v>
      </c>
      <c r="B20" s="100"/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</row>
    <row r="21" spans="1:15" x14ac:dyDescent="0.25">
      <c r="A21" s="113" t="str">
        <f>'KW 40'!A21</f>
        <v>Stellenplan</v>
      </c>
      <c r="B21" s="100"/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/>
    </row>
    <row r="22" spans="1:15" x14ac:dyDescent="0.25">
      <c r="A22" s="113" t="str">
        <f>IF('KW 40'!A22="","",'KW 40'!A22)</f>
        <v>Fortbildung</v>
      </c>
      <c r="B22" s="97"/>
      <c r="C22" s="95"/>
      <c r="D22" s="96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</row>
    <row r="23" spans="1:15" x14ac:dyDescent="0.25">
      <c r="A23" s="113" t="str">
        <f>IF('KW 40'!A23="","",'KW 40'!A23)</f>
        <v>Fachliterartur</v>
      </c>
      <c r="B23" s="97"/>
      <c r="C23" s="95"/>
      <c r="D23" s="96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</row>
    <row r="24" spans="1:15" x14ac:dyDescent="0.25">
      <c r="A24" s="113" t="str">
        <f>IF('KW 40'!A24="","",'KW 40'!A24)</f>
        <v/>
      </c>
      <c r="B24" s="97"/>
      <c r="C24" s="95"/>
      <c r="D24" s="96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</row>
    <row r="25" spans="1:15" x14ac:dyDescent="0.25">
      <c r="A25" s="113" t="str">
        <f>IF('KW 40'!A25="","",'KW 40'!A25)</f>
        <v/>
      </c>
      <c r="B25" s="100"/>
      <c r="C25" s="98"/>
      <c r="D25" s="99"/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/>
    </row>
    <row r="26" spans="1:15" x14ac:dyDescent="0.25">
      <c r="A26" s="113" t="str">
        <f>IF('KW 40'!A26="","",'KW 40'!A26)</f>
        <v/>
      </c>
      <c r="B26" s="97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95"/>
      <c r="N26" s="96"/>
      <c r="O26" s="95"/>
    </row>
    <row r="27" spans="1:15" x14ac:dyDescent="0.25">
      <c r="A27" s="113" t="str">
        <f>IF('KW 40'!A27="","",'KW 40'!A27)</f>
        <v/>
      </c>
      <c r="B27" s="97"/>
      <c r="C27" s="95"/>
      <c r="D27" s="96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</row>
    <row r="28" spans="1:15" x14ac:dyDescent="0.25">
      <c r="A28" s="113" t="str">
        <f>IF('KW 40'!A28="","",'KW 40'!A28)</f>
        <v/>
      </c>
      <c r="B28" s="97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95"/>
      <c r="N28" s="96"/>
      <c r="O28" s="95"/>
    </row>
    <row r="29" spans="1:15" x14ac:dyDescent="0.25">
      <c r="A29" s="113" t="str">
        <f>IF('KW 40'!A29="","",'KW 40'!A29)</f>
        <v/>
      </c>
      <c r="B29" s="97"/>
      <c r="C29" s="95"/>
      <c r="D29" s="96"/>
      <c r="E29" s="95"/>
      <c r="F29" s="96"/>
      <c r="G29" s="95"/>
      <c r="H29" s="96"/>
      <c r="I29" s="95"/>
      <c r="J29" s="96"/>
      <c r="K29" s="95"/>
      <c r="L29" s="96"/>
      <c r="M29" s="95"/>
      <c r="N29" s="96"/>
      <c r="O29" s="95"/>
    </row>
    <row r="30" spans="1:15" x14ac:dyDescent="0.25">
      <c r="A30" s="113" t="str">
        <f>IF('KW 40'!A30="","",'KW 40'!A30)</f>
        <v/>
      </c>
      <c r="B30" s="97"/>
      <c r="C30" s="95"/>
      <c r="D30" s="96"/>
      <c r="E30" s="95"/>
      <c r="F30" s="96"/>
      <c r="G30" s="95"/>
      <c r="H30" s="96"/>
      <c r="I30" s="95"/>
      <c r="J30" s="96"/>
      <c r="K30" s="95"/>
      <c r="L30" s="96"/>
      <c r="M30" s="95"/>
      <c r="N30" s="96"/>
      <c r="O30" s="95"/>
    </row>
    <row r="31" spans="1:15" x14ac:dyDescent="0.25">
      <c r="A31" s="113" t="str">
        <f>IF('KW 40'!A31="","",'KW 40'!A31)</f>
        <v/>
      </c>
      <c r="B31" s="97"/>
      <c r="C31" s="95"/>
      <c r="D31" s="96"/>
      <c r="E31" s="95"/>
      <c r="F31" s="96"/>
      <c r="G31" s="95"/>
      <c r="H31" s="96"/>
      <c r="I31" s="95"/>
      <c r="J31" s="96"/>
      <c r="K31" s="95"/>
      <c r="L31" s="96"/>
      <c r="M31" s="95"/>
      <c r="N31" s="96"/>
      <c r="O31" s="95"/>
    </row>
    <row r="32" spans="1:15" x14ac:dyDescent="0.25">
      <c r="A32" s="113" t="str">
        <f>IF('KW 40'!A32="","",'KW 40'!A32)</f>
        <v/>
      </c>
      <c r="B32" s="97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95"/>
      <c r="N32" s="96"/>
      <c r="O32" s="95"/>
    </row>
    <row r="33" spans="1:15" x14ac:dyDescent="0.25">
      <c r="A33" s="113" t="str">
        <f>IF('KW 40'!A33="","",'KW 40'!A33)</f>
        <v/>
      </c>
      <c r="B33" s="97"/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6"/>
      <c r="O33" s="95"/>
    </row>
    <row r="34" spans="1:15" x14ac:dyDescent="0.25">
      <c r="A34" s="113" t="str">
        <f>IF('KW 40'!A34="","",'KW 40'!A34)</f>
        <v/>
      </c>
      <c r="B34" s="97"/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6"/>
      <c r="O34" s="95"/>
    </row>
    <row r="35" spans="1:15" x14ac:dyDescent="0.25">
      <c r="A35" s="113" t="str">
        <f>IF('KW 40'!A35="","",'KW 40'!A35)</f>
        <v/>
      </c>
      <c r="B35" s="97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95"/>
      <c r="N35" s="96"/>
      <c r="O35" s="95"/>
    </row>
    <row r="36" spans="1:15" x14ac:dyDescent="0.25">
      <c r="A36" s="113" t="str">
        <f>IF('KW 40'!A36="","",'KW 40'!A36)</f>
        <v/>
      </c>
      <c r="B36" s="97"/>
      <c r="C36" s="95"/>
      <c r="D36" s="96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</row>
    <row r="37" spans="1:15" ht="15.75" thickBot="1" x14ac:dyDescent="0.3">
      <c r="A37" s="112" t="str">
        <f>IF('KW 40'!A37="","",'KW 40'!A37)</f>
        <v/>
      </c>
      <c r="B37" s="94"/>
      <c r="C37" s="92"/>
      <c r="D37" s="93"/>
      <c r="E37" s="92"/>
      <c r="F37" s="93"/>
      <c r="G37" s="92"/>
      <c r="H37" s="93"/>
      <c r="I37" s="92"/>
      <c r="J37" s="93"/>
      <c r="K37" s="92"/>
      <c r="L37" s="93"/>
      <c r="M37" s="92"/>
      <c r="N37" s="93"/>
      <c r="O37" s="92"/>
    </row>
    <row r="38" spans="1:15" x14ac:dyDescent="0.25">
      <c r="A38" s="91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5" s="84" customFormat="1" ht="15.05" hidden="1" customHeight="1" x14ac:dyDescent="0.25">
      <c r="A39" s="85"/>
      <c r="B39" s="89">
        <f t="shared" ref="B39:O39" si="0">SUM(B5:B37)</f>
        <v>0</v>
      </c>
      <c r="C39" s="89">
        <f t="shared" si="0"/>
        <v>0</v>
      </c>
      <c r="D39" s="89">
        <f t="shared" si="0"/>
        <v>0</v>
      </c>
      <c r="E39" s="89">
        <f t="shared" si="0"/>
        <v>0</v>
      </c>
      <c r="F39" s="89">
        <f t="shared" si="0"/>
        <v>0</v>
      </c>
      <c r="G39" s="89">
        <f t="shared" si="0"/>
        <v>0</v>
      </c>
      <c r="H39" s="89">
        <f t="shared" si="0"/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</row>
    <row r="40" spans="1:15" ht="15.05" hidden="1" customHeight="1" x14ac:dyDescent="0.25">
      <c r="A40" s="81"/>
      <c r="B40" s="87">
        <f>B39+D39+F39+H39+J39+L39+N39</f>
        <v>0</v>
      </c>
      <c r="C40" s="88"/>
      <c r="D40" s="87"/>
      <c r="E40" s="88"/>
      <c r="F40" s="87"/>
      <c r="G40" s="88"/>
      <c r="H40" s="87"/>
      <c r="I40" s="88"/>
      <c r="J40" s="87"/>
      <c r="K40" s="81"/>
    </row>
    <row r="41" spans="1:15" s="84" customFormat="1" hidden="1" x14ac:dyDescent="0.25">
      <c r="A41" s="85"/>
      <c r="B41" s="85">
        <f>C39+E39+G39+I39+K39+M39+O39</f>
        <v>0</v>
      </c>
      <c r="C41" s="86">
        <f>B41/60</f>
        <v>0</v>
      </c>
      <c r="D41" s="86">
        <f>B41/60-INT(B41/60)</f>
        <v>0</v>
      </c>
      <c r="E41" s="85">
        <f>C41-D41</f>
        <v>0</v>
      </c>
      <c r="F41" s="85"/>
      <c r="G41" s="85">
        <f>B41-E41*60</f>
        <v>0</v>
      </c>
      <c r="H41" s="85"/>
      <c r="I41" s="85"/>
      <c r="J41" s="85"/>
      <c r="K41" s="85"/>
    </row>
    <row r="42" spans="1:15" ht="17.7" x14ac:dyDescent="0.3">
      <c r="A42" s="83" t="s">
        <v>12</v>
      </c>
      <c r="B42" s="187">
        <f>B40+E41</f>
        <v>0</v>
      </c>
      <c r="C42" s="188"/>
      <c r="D42" s="82" t="s">
        <v>15</v>
      </c>
      <c r="E42" s="81"/>
      <c r="F42" s="81"/>
      <c r="G42" s="187">
        <f>G41</f>
        <v>0</v>
      </c>
      <c r="H42" s="188"/>
      <c r="I42" s="82" t="s">
        <v>22</v>
      </c>
      <c r="J42" s="81"/>
      <c r="K42" s="81"/>
    </row>
    <row r="44" spans="1:15" hidden="1" x14ac:dyDescent="0.25">
      <c r="C44" s="80">
        <f>B42</f>
        <v>0</v>
      </c>
      <c r="H44" s="80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42:C42"/>
    <mergeCell ref="G42:H42"/>
    <mergeCell ref="B1:O1"/>
    <mergeCell ref="L2:M2"/>
    <mergeCell ref="N2:O2"/>
    <mergeCell ref="N3:O3"/>
    <mergeCell ref="J2:K2"/>
    <mergeCell ref="B3:C3"/>
    <mergeCell ref="D3:E3"/>
    <mergeCell ref="F3:G3"/>
    <mergeCell ref="H3:I3"/>
    <mergeCell ref="J3:K3"/>
    <mergeCell ref="L3:M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E38"/>
  <sheetViews>
    <sheetView view="pageLayout" zoomScaleNormal="100" workbookViewId="0">
      <selection activeCell="C15" sqref="C15"/>
    </sheetView>
  </sheetViews>
  <sheetFormatPr baseColWidth="10" defaultRowHeight="12.45" x14ac:dyDescent="0.2"/>
  <cols>
    <col min="1" max="2" width="12.25" customWidth="1"/>
    <col min="3" max="3" width="32.375" customWidth="1"/>
    <col min="4" max="4" width="15.25" customWidth="1"/>
    <col min="5" max="5" width="12.125" customWidth="1"/>
  </cols>
  <sheetData>
    <row r="1" spans="1:5" ht="26.2" x14ac:dyDescent="0.45">
      <c r="A1" s="171" t="str">
        <f>'KW 1'!A1:A2</f>
        <v>Name</v>
      </c>
      <c r="B1" s="172"/>
      <c r="C1" s="172"/>
      <c r="D1" s="173">
        <f>'KW 1'!B1</f>
        <v>2018</v>
      </c>
      <c r="E1" s="174"/>
    </row>
    <row r="2" spans="1:5" ht="18.350000000000001" x14ac:dyDescent="0.35">
      <c r="A2" s="55"/>
      <c r="B2" s="45"/>
      <c r="C2" s="45"/>
      <c r="D2" s="45"/>
      <c r="E2" s="56"/>
    </row>
    <row r="3" spans="1:5" ht="18.350000000000001" x14ac:dyDescent="0.35">
      <c r="A3" s="55"/>
      <c r="B3" s="45"/>
      <c r="C3" s="45"/>
      <c r="D3" s="45"/>
      <c r="E3" s="56"/>
    </row>
    <row r="4" spans="1:5" ht="18.350000000000001" x14ac:dyDescent="0.35">
      <c r="A4" s="58" t="s">
        <v>9</v>
      </c>
      <c r="B4" s="50">
        <f>'1. Quartal'!B4</f>
        <v>6</v>
      </c>
      <c r="C4" s="46"/>
      <c r="D4" s="175" t="s">
        <v>28</v>
      </c>
      <c r="E4" s="176"/>
    </row>
    <row r="5" spans="1:5" ht="18.350000000000001" x14ac:dyDescent="0.35">
      <c r="A5" s="58" t="s">
        <v>10</v>
      </c>
      <c r="B5" s="50">
        <f>'1. Quartal'!B5</f>
        <v>5.5</v>
      </c>
      <c r="C5" s="46"/>
      <c r="D5" s="177">
        <f>E8*13</f>
        <v>507</v>
      </c>
      <c r="E5" s="178"/>
    </row>
    <row r="6" spans="1:5" ht="18.350000000000001" x14ac:dyDescent="0.35">
      <c r="A6" s="58" t="s">
        <v>11</v>
      </c>
      <c r="B6" s="50">
        <f>'1. Quartal'!B6</f>
        <v>5.5</v>
      </c>
      <c r="C6" s="46"/>
      <c r="D6" s="46"/>
      <c r="E6" s="69"/>
    </row>
    <row r="7" spans="1:5" ht="18.350000000000001" x14ac:dyDescent="0.35">
      <c r="A7" s="58" t="s">
        <v>7</v>
      </c>
      <c r="B7" s="50">
        <f>'1. Quartal'!B7</f>
        <v>5.5</v>
      </c>
      <c r="C7" s="46"/>
      <c r="D7" s="46"/>
      <c r="E7" s="69"/>
    </row>
    <row r="8" spans="1:5" ht="18.350000000000001" x14ac:dyDescent="0.35">
      <c r="A8" s="58" t="s">
        <v>8</v>
      </c>
      <c r="B8" s="50">
        <f>'1. Quartal'!B8</f>
        <v>5.5</v>
      </c>
      <c r="C8" s="46"/>
      <c r="D8" s="70" t="s">
        <v>37</v>
      </c>
      <c r="E8" s="117">
        <f>SUM(B4:B10)</f>
        <v>39</v>
      </c>
    </row>
    <row r="9" spans="1:5" ht="18.350000000000001" x14ac:dyDescent="0.35">
      <c r="A9" s="58" t="s">
        <v>29</v>
      </c>
      <c r="B9" s="50">
        <f>'1. Quartal'!B9</f>
        <v>5.5</v>
      </c>
      <c r="C9" s="46"/>
      <c r="D9" s="46"/>
      <c r="E9" s="69"/>
    </row>
    <row r="10" spans="1:5" ht="18.350000000000001" x14ac:dyDescent="0.35">
      <c r="A10" s="58" t="s">
        <v>33</v>
      </c>
      <c r="B10" s="50">
        <f>'1. Quartal'!B10</f>
        <v>5.5</v>
      </c>
      <c r="C10" s="46"/>
      <c r="D10" s="46"/>
      <c r="E10" s="69"/>
    </row>
    <row r="11" spans="1:5" ht="17.7" x14ac:dyDescent="0.3">
      <c r="A11" s="71"/>
      <c r="B11" s="46"/>
      <c r="C11" s="46"/>
      <c r="D11" s="46"/>
      <c r="E11" s="69"/>
    </row>
    <row r="12" spans="1:5" ht="15.75" customHeight="1" x14ac:dyDescent="0.3">
      <c r="A12" s="71"/>
      <c r="B12" s="46"/>
      <c r="C12" s="46"/>
      <c r="D12" s="46"/>
      <c r="E12" s="69"/>
    </row>
    <row r="13" spans="1:5" x14ac:dyDescent="0.2">
      <c r="A13" s="179" t="s">
        <v>38</v>
      </c>
      <c r="B13" s="180" t="s">
        <v>30</v>
      </c>
      <c r="C13" s="181" t="s">
        <v>36</v>
      </c>
      <c r="D13" s="183" t="s">
        <v>31</v>
      </c>
      <c r="E13" s="185" t="s">
        <v>32</v>
      </c>
    </row>
    <row r="14" spans="1:5" ht="26.2" customHeight="1" x14ac:dyDescent="0.2">
      <c r="A14" s="179"/>
      <c r="B14" s="180"/>
      <c r="C14" s="182"/>
      <c r="D14" s="184"/>
      <c r="E14" s="186"/>
    </row>
    <row r="15" spans="1:5" ht="18.350000000000001" x14ac:dyDescent="0.35">
      <c r="A15" s="60">
        <v>40</v>
      </c>
      <c r="B15" s="51">
        <f t="shared" ref="B15:B27" si="0">E$8</f>
        <v>39</v>
      </c>
      <c r="C15" s="48"/>
      <c r="D15" s="52">
        <f>'KW 40'!B42</f>
        <v>0</v>
      </c>
      <c r="E15" s="52">
        <f>'KW 40'!G42</f>
        <v>0</v>
      </c>
    </row>
    <row r="16" spans="1:5" ht="18.350000000000001" x14ac:dyDescent="0.35">
      <c r="A16" s="60">
        <v>41</v>
      </c>
      <c r="B16" s="51">
        <f t="shared" si="0"/>
        <v>39</v>
      </c>
      <c r="C16" s="48"/>
      <c r="D16" s="118">
        <f>'KW 41'!B42</f>
        <v>0</v>
      </c>
      <c r="E16" s="118">
        <f>'KW 41'!G42</f>
        <v>0</v>
      </c>
    </row>
    <row r="17" spans="1:5" ht="18.350000000000001" x14ac:dyDescent="0.35">
      <c r="A17" s="60">
        <v>42</v>
      </c>
      <c r="B17" s="51">
        <f t="shared" si="0"/>
        <v>39</v>
      </c>
      <c r="C17" s="48"/>
      <c r="D17" s="118">
        <f>'KW 42'!B42</f>
        <v>0</v>
      </c>
      <c r="E17" s="118">
        <f>'KW 42'!G42</f>
        <v>0</v>
      </c>
    </row>
    <row r="18" spans="1:5" ht="18.350000000000001" x14ac:dyDescent="0.35">
      <c r="A18" s="60">
        <v>43</v>
      </c>
      <c r="B18" s="51">
        <f t="shared" si="0"/>
        <v>39</v>
      </c>
      <c r="C18" s="48"/>
      <c r="D18" s="118">
        <f>'KW 43'!B42</f>
        <v>0</v>
      </c>
      <c r="E18" s="118">
        <f>'KW 43'!G42</f>
        <v>0</v>
      </c>
    </row>
    <row r="19" spans="1:5" ht="18.350000000000001" x14ac:dyDescent="0.35">
      <c r="A19" s="60">
        <v>44</v>
      </c>
      <c r="B19" s="51">
        <f t="shared" si="0"/>
        <v>39</v>
      </c>
      <c r="C19" s="48"/>
      <c r="D19" s="118">
        <f>'KW 44'!B42</f>
        <v>0</v>
      </c>
      <c r="E19" s="118">
        <f>'KW 44'!G42</f>
        <v>0</v>
      </c>
    </row>
    <row r="20" spans="1:5" ht="18.350000000000001" x14ac:dyDescent="0.35">
      <c r="A20" s="60">
        <v>45</v>
      </c>
      <c r="B20" s="51">
        <f t="shared" si="0"/>
        <v>39</v>
      </c>
      <c r="C20" s="48"/>
      <c r="D20" s="118">
        <f>'KW 45'!B42</f>
        <v>0</v>
      </c>
      <c r="E20" s="118">
        <f>'KW 45'!G42</f>
        <v>0</v>
      </c>
    </row>
    <row r="21" spans="1:5" ht="18.350000000000001" x14ac:dyDescent="0.35">
      <c r="A21" s="60">
        <v>46</v>
      </c>
      <c r="B21" s="51">
        <f t="shared" si="0"/>
        <v>39</v>
      </c>
      <c r="C21" s="48"/>
      <c r="D21" s="118">
        <f>'KW 46'!B42</f>
        <v>0</v>
      </c>
      <c r="E21" s="118">
        <f>'KW 46'!G42</f>
        <v>0</v>
      </c>
    </row>
    <row r="22" spans="1:5" ht="18.350000000000001" x14ac:dyDescent="0.35">
      <c r="A22" s="60">
        <v>47</v>
      </c>
      <c r="B22" s="51">
        <f t="shared" si="0"/>
        <v>39</v>
      </c>
      <c r="C22" s="48"/>
      <c r="D22" s="118">
        <f>'KW 47'!B42</f>
        <v>0</v>
      </c>
      <c r="E22" s="118">
        <f>'KW 47'!G42</f>
        <v>0</v>
      </c>
    </row>
    <row r="23" spans="1:5" ht="18.350000000000001" x14ac:dyDescent="0.35">
      <c r="A23" s="60">
        <v>48</v>
      </c>
      <c r="B23" s="51">
        <f t="shared" si="0"/>
        <v>39</v>
      </c>
      <c r="C23" s="48"/>
      <c r="D23" s="118">
        <f>'KW 48'!B42</f>
        <v>0</v>
      </c>
      <c r="E23" s="118">
        <f>'KW 48'!G42</f>
        <v>0</v>
      </c>
    </row>
    <row r="24" spans="1:5" ht="18.350000000000001" x14ac:dyDescent="0.35">
      <c r="A24" s="60">
        <v>49</v>
      </c>
      <c r="B24" s="51">
        <f t="shared" si="0"/>
        <v>39</v>
      </c>
      <c r="C24" s="48"/>
      <c r="D24" s="118">
        <f>'KW 49'!B42</f>
        <v>0</v>
      </c>
      <c r="E24" s="118">
        <f>'KW 49'!G42</f>
        <v>0</v>
      </c>
    </row>
    <row r="25" spans="1:5" ht="18.350000000000001" x14ac:dyDescent="0.35">
      <c r="A25" s="60">
        <v>50</v>
      </c>
      <c r="B25" s="51">
        <f t="shared" si="0"/>
        <v>39</v>
      </c>
      <c r="C25" s="48"/>
      <c r="D25" s="118">
        <f>'KW 50'!B42</f>
        <v>0</v>
      </c>
      <c r="E25" s="118">
        <f>'KW 50'!G42</f>
        <v>0</v>
      </c>
    </row>
    <row r="26" spans="1:5" ht="18.350000000000001" x14ac:dyDescent="0.35">
      <c r="A26" s="60">
        <v>51</v>
      </c>
      <c r="B26" s="51">
        <f t="shared" si="0"/>
        <v>39</v>
      </c>
      <c r="C26" s="48"/>
      <c r="D26" s="118">
        <f>'KW 51'!B42</f>
        <v>0</v>
      </c>
      <c r="E26" s="118">
        <f>'KW 51'!G42</f>
        <v>0</v>
      </c>
    </row>
    <row r="27" spans="1:5" ht="18.350000000000001" x14ac:dyDescent="0.35">
      <c r="A27" s="60">
        <v>52</v>
      </c>
      <c r="B27" s="51">
        <f t="shared" si="0"/>
        <v>39</v>
      </c>
      <c r="C27" s="48"/>
      <c r="D27" s="118">
        <f>'KW 52'!B42</f>
        <v>0</v>
      </c>
      <c r="E27" s="118">
        <f>'KW 52'!G42</f>
        <v>0</v>
      </c>
    </row>
    <row r="28" spans="1:5" ht="18.350000000000001" x14ac:dyDescent="0.35">
      <c r="A28" s="62" t="s">
        <v>34</v>
      </c>
      <c r="B28" s="76">
        <f>SUM(B15:B27)</f>
        <v>507</v>
      </c>
      <c r="C28" s="49"/>
      <c r="D28" s="49">
        <f>SUM(D15:D27)</f>
        <v>0</v>
      </c>
      <c r="E28" s="59">
        <f>SUM(E15:E27)</f>
        <v>0</v>
      </c>
    </row>
    <row r="29" spans="1:5" ht="18.350000000000001" x14ac:dyDescent="0.35">
      <c r="A29" s="55"/>
      <c r="B29" s="45"/>
      <c r="C29" s="45"/>
      <c r="D29" s="45"/>
      <c r="E29" s="56"/>
    </row>
    <row r="30" spans="1:5" ht="18.350000000000001" hidden="1" x14ac:dyDescent="0.35">
      <c r="A30" s="63">
        <f>E28/60</f>
        <v>0</v>
      </c>
      <c r="B30" s="47">
        <f>E28/60-INT(E28/60)</f>
        <v>0</v>
      </c>
      <c r="C30" s="47">
        <f>A30-B30</f>
        <v>0</v>
      </c>
      <c r="D30" s="47">
        <f>E28-C30*60</f>
        <v>0</v>
      </c>
      <c r="E30" s="64"/>
    </row>
    <row r="31" spans="1:5" ht="18.350000000000001" x14ac:dyDescent="0.35">
      <c r="A31" s="55"/>
      <c r="B31" s="45"/>
      <c r="C31" s="45"/>
      <c r="D31" s="45"/>
      <c r="E31" s="56"/>
    </row>
    <row r="32" spans="1:5" ht="17.7" x14ac:dyDescent="0.3">
      <c r="A32" s="65" t="s">
        <v>12</v>
      </c>
      <c r="B32" s="42">
        <f>D28+C30</f>
        <v>0</v>
      </c>
      <c r="C32" s="43" t="s">
        <v>15</v>
      </c>
      <c r="D32" s="42">
        <f>D30</f>
        <v>0</v>
      </c>
      <c r="E32" s="66" t="s">
        <v>22</v>
      </c>
    </row>
    <row r="33" spans="1:5" ht="18.350000000000001" x14ac:dyDescent="0.35">
      <c r="A33" s="55"/>
      <c r="B33" s="45"/>
      <c r="C33" s="45"/>
      <c r="D33" s="45"/>
      <c r="E33" s="56"/>
    </row>
    <row r="34" spans="1:5" ht="20.3" x14ac:dyDescent="0.35">
      <c r="A34" s="71"/>
      <c r="B34" s="72"/>
      <c r="C34" s="54" t="s">
        <v>39</v>
      </c>
      <c r="D34" s="53">
        <f>(D28*60+E28)/60/B28*100</f>
        <v>0</v>
      </c>
      <c r="E34" s="67" t="s">
        <v>35</v>
      </c>
    </row>
    <row r="35" spans="1:5" ht="18.350000000000001" thickBot="1" x14ac:dyDescent="0.35">
      <c r="A35" s="73"/>
      <c r="B35" s="74"/>
      <c r="C35" s="74"/>
      <c r="D35" s="74"/>
      <c r="E35" s="75"/>
    </row>
    <row r="36" spans="1:5" ht="17.7" x14ac:dyDescent="0.3">
      <c r="A36" s="68"/>
      <c r="B36" s="68"/>
      <c r="C36" s="68"/>
      <c r="D36" s="68"/>
      <c r="E36" s="68"/>
    </row>
    <row r="37" spans="1:5" ht="17.7" x14ac:dyDescent="0.3">
      <c r="A37" s="68"/>
      <c r="B37" s="68"/>
      <c r="C37" s="68"/>
      <c r="D37" s="68"/>
      <c r="E37" s="68"/>
    </row>
    <row r="38" spans="1:5" ht="17.7" x14ac:dyDescent="0.3">
      <c r="A38" s="68"/>
      <c r="B38" s="68"/>
      <c r="C38" s="68"/>
      <c r="D38" s="68"/>
      <c r="E38" s="68"/>
    </row>
  </sheetData>
  <sheetProtection password="CC63" sheet="1" objects="1" scenarios="1"/>
  <mergeCells count="9">
    <mergeCell ref="A1:C1"/>
    <mergeCell ref="D1:E1"/>
    <mergeCell ref="D4:E4"/>
    <mergeCell ref="D5:E5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orientation="portrait" verticalDpi="0" r:id="rId1"/>
  <headerFooter>
    <oddHeader>&amp;CAuflistung der MAV - Stunden
4. Quartal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1:E25"/>
  <sheetViews>
    <sheetView view="pageLayout" zoomScaleNormal="100" workbookViewId="0">
      <selection activeCell="A2" sqref="A2"/>
    </sheetView>
  </sheetViews>
  <sheetFormatPr baseColWidth="10" defaultRowHeight="12.45" x14ac:dyDescent="0.2"/>
  <cols>
    <col min="1" max="1" width="16.375" customWidth="1"/>
    <col min="2" max="2" width="13.125" customWidth="1"/>
    <col min="3" max="3" width="19.625" customWidth="1"/>
    <col min="4" max="4" width="14.875" customWidth="1"/>
    <col min="5" max="5" width="14" customWidth="1"/>
  </cols>
  <sheetData>
    <row r="1" spans="1:5" ht="26.2" x14ac:dyDescent="0.45">
      <c r="A1" s="171" t="str">
        <f>'4. Quartal'!A1:C1</f>
        <v>Name</v>
      </c>
      <c r="B1" s="172"/>
      <c r="C1" s="172"/>
      <c r="D1" s="193">
        <f>'[1]4. Quartal'!D1</f>
        <v>2017</v>
      </c>
      <c r="E1" s="194"/>
    </row>
    <row r="2" spans="1:5" ht="18.350000000000001" x14ac:dyDescent="0.35">
      <c r="A2" s="55"/>
      <c r="B2" s="45"/>
      <c r="C2" s="45"/>
      <c r="D2" s="45"/>
      <c r="E2" s="56"/>
    </row>
    <row r="3" spans="1:5" x14ac:dyDescent="0.2">
      <c r="A3" s="195" t="s">
        <v>26</v>
      </c>
      <c r="B3" s="197" t="s">
        <v>37</v>
      </c>
      <c r="C3" s="197" t="s">
        <v>27</v>
      </c>
      <c r="D3" s="199" t="s">
        <v>92</v>
      </c>
      <c r="E3" s="176"/>
    </row>
    <row r="4" spans="1:5" x14ac:dyDescent="0.2">
      <c r="A4" s="196"/>
      <c r="B4" s="198"/>
      <c r="C4" s="198"/>
      <c r="D4" s="200"/>
      <c r="E4" s="201"/>
    </row>
    <row r="5" spans="1:5" ht="18.350000000000001" x14ac:dyDescent="0.35">
      <c r="A5" s="57">
        <v>52</v>
      </c>
      <c r="B5" s="77">
        <f>'1. Quartal'!E8</f>
        <v>39</v>
      </c>
      <c r="C5" s="77">
        <f>A5*B5</f>
        <v>2028</v>
      </c>
      <c r="D5" s="202">
        <f>'1. Quartal'!B28+'2. Quartal'!B28+'3. Quartal'!B28+'4. Quartal'!B28</f>
        <v>2028</v>
      </c>
      <c r="E5" s="178"/>
    </row>
    <row r="6" spans="1:5" ht="18.350000000000001" x14ac:dyDescent="0.35">
      <c r="A6" s="55"/>
      <c r="B6" s="45"/>
      <c r="C6" s="45"/>
      <c r="D6" s="45"/>
      <c r="E6" s="56"/>
    </row>
    <row r="7" spans="1:5" ht="18.350000000000001" x14ac:dyDescent="0.35">
      <c r="A7" s="55"/>
      <c r="B7" s="45"/>
      <c r="C7" s="45"/>
      <c r="D7" s="45"/>
      <c r="E7" s="56"/>
    </row>
    <row r="8" spans="1:5" ht="18.350000000000001" x14ac:dyDescent="0.35">
      <c r="A8" s="55"/>
      <c r="B8" s="183" t="s">
        <v>93</v>
      </c>
      <c r="C8" s="183" t="s">
        <v>30</v>
      </c>
      <c r="D8" s="183" t="s">
        <v>31</v>
      </c>
      <c r="E8" s="185" t="s">
        <v>32</v>
      </c>
    </row>
    <row r="9" spans="1:5" ht="18.350000000000001" x14ac:dyDescent="0.35">
      <c r="A9" s="55"/>
      <c r="B9" s="184"/>
      <c r="C9" s="184"/>
      <c r="D9" s="184"/>
      <c r="E9" s="186"/>
    </row>
    <row r="10" spans="1:5" ht="18.350000000000001" x14ac:dyDescent="0.35">
      <c r="A10" s="119" t="s">
        <v>94</v>
      </c>
      <c r="B10" s="120">
        <f>'1. Quartal'!D34</f>
        <v>0</v>
      </c>
      <c r="C10" s="121">
        <f>'1. Quartal'!B28</f>
        <v>507</v>
      </c>
      <c r="D10" s="122">
        <f>'1. Quartal'!B32</f>
        <v>0</v>
      </c>
      <c r="E10" s="61">
        <f>'1. Quartal'!D32</f>
        <v>0</v>
      </c>
    </row>
    <row r="11" spans="1:5" ht="18.350000000000001" x14ac:dyDescent="0.35">
      <c r="A11" s="119" t="s">
        <v>95</v>
      </c>
      <c r="B11" s="120">
        <f>'2. Quartal'!D34</f>
        <v>0</v>
      </c>
      <c r="C11" s="121">
        <f>'2. Quartal'!B28</f>
        <v>507</v>
      </c>
      <c r="D11" s="122">
        <f>'2. Quartal'!B32</f>
        <v>0</v>
      </c>
      <c r="E11" s="61">
        <f>'2. Quartal'!D32</f>
        <v>0</v>
      </c>
    </row>
    <row r="12" spans="1:5" ht="18.350000000000001" x14ac:dyDescent="0.35">
      <c r="A12" s="119" t="s">
        <v>96</v>
      </c>
      <c r="B12" s="120">
        <f>'3. Quartal'!D34</f>
        <v>0</v>
      </c>
      <c r="C12" s="121">
        <f>'3. Quartal'!B28</f>
        <v>507</v>
      </c>
      <c r="D12" s="123">
        <f>'3. Quartal'!B32</f>
        <v>0</v>
      </c>
      <c r="E12" s="124">
        <f>'3. Quartal'!D32</f>
        <v>0</v>
      </c>
    </row>
    <row r="13" spans="1:5" ht="18.350000000000001" x14ac:dyDescent="0.35">
      <c r="A13" s="119" t="s">
        <v>97</v>
      </c>
      <c r="B13" s="120">
        <f>'4. Quartal'!D34</f>
        <v>0</v>
      </c>
      <c r="C13" s="121">
        <f>'4. Quartal'!B28</f>
        <v>507</v>
      </c>
      <c r="D13" s="123">
        <f>'4. Quartal'!B32</f>
        <v>0</v>
      </c>
      <c r="E13" s="124">
        <f>'4. Quartal'!D32</f>
        <v>0</v>
      </c>
    </row>
    <row r="14" spans="1:5" ht="18.350000000000001" x14ac:dyDescent="0.35">
      <c r="A14" s="119"/>
      <c r="B14" s="125"/>
      <c r="C14" s="46"/>
      <c r="D14" s="126"/>
      <c r="E14" s="127"/>
    </row>
    <row r="15" spans="1:5" ht="18.350000000000001" x14ac:dyDescent="0.35">
      <c r="A15" s="71"/>
      <c r="B15" s="46"/>
      <c r="C15" s="46" t="s">
        <v>98</v>
      </c>
      <c r="D15" s="123">
        <f>SUM(D10:D14)</f>
        <v>0</v>
      </c>
      <c r="E15" s="124">
        <f>SUM(E10:E14)</f>
        <v>0</v>
      </c>
    </row>
    <row r="16" spans="1:5" ht="17.7" x14ac:dyDescent="0.3">
      <c r="A16" s="71"/>
      <c r="B16" s="46"/>
      <c r="C16" s="46"/>
      <c r="D16" s="46"/>
      <c r="E16" s="69"/>
    </row>
    <row r="17" spans="1:5" ht="18.350000000000001" hidden="1" x14ac:dyDescent="0.35">
      <c r="A17" s="63">
        <f>E15/60</f>
        <v>0</v>
      </c>
      <c r="B17" s="47">
        <f>E15/60-INT(E15/60)</f>
        <v>0</v>
      </c>
      <c r="C17" s="47">
        <f>A17-B17</f>
        <v>0</v>
      </c>
      <c r="D17" s="47">
        <f>E15-C17*60</f>
        <v>0</v>
      </c>
      <c r="E17" s="69"/>
    </row>
    <row r="18" spans="1:5" ht="17.7" x14ac:dyDescent="0.3">
      <c r="A18" s="71"/>
      <c r="B18" s="46"/>
      <c r="C18" s="46"/>
      <c r="D18" s="46"/>
      <c r="E18" s="69"/>
    </row>
    <row r="19" spans="1:5" ht="18.350000000000001" x14ac:dyDescent="0.35">
      <c r="A19" s="55"/>
      <c r="B19" s="45"/>
      <c r="C19" s="45"/>
      <c r="D19" s="45"/>
      <c r="E19" s="56"/>
    </row>
    <row r="20" spans="1:5" ht="18.350000000000001" hidden="1" x14ac:dyDescent="0.35">
      <c r="A20" s="63" t="e">
        <f>#REF!/60</f>
        <v>#REF!</v>
      </c>
      <c r="B20" s="47" t="e">
        <f>#REF!/60-INT(#REF!/60)</f>
        <v>#REF!</v>
      </c>
      <c r="C20" s="47" t="e">
        <f>A20-B20</f>
        <v>#REF!</v>
      </c>
      <c r="D20" s="47" t="e">
        <f>#REF!-C20*60</f>
        <v>#REF!</v>
      </c>
      <c r="E20" s="64"/>
    </row>
    <row r="21" spans="1:5" ht="18.350000000000001" x14ac:dyDescent="0.35">
      <c r="A21" s="55"/>
      <c r="B21" s="45"/>
      <c r="C21" s="45"/>
      <c r="D21" s="45"/>
      <c r="E21" s="56"/>
    </row>
    <row r="22" spans="1:5" ht="17.7" x14ac:dyDescent="0.3">
      <c r="A22" s="65" t="s">
        <v>12</v>
      </c>
      <c r="B22" s="42">
        <f>D15+C17</f>
        <v>0</v>
      </c>
      <c r="C22" s="43" t="s">
        <v>15</v>
      </c>
      <c r="D22" s="42">
        <f>D17</f>
        <v>0</v>
      </c>
      <c r="E22" s="66" t="s">
        <v>22</v>
      </c>
    </row>
    <row r="23" spans="1:5" ht="18.350000000000001" x14ac:dyDescent="0.35">
      <c r="A23" s="55"/>
      <c r="B23" s="45"/>
      <c r="C23" s="45"/>
      <c r="D23" s="45"/>
      <c r="E23" s="56"/>
    </row>
    <row r="24" spans="1:5" ht="20.3" x14ac:dyDescent="0.35">
      <c r="A24" s="71"/>
      <c r="B24" s="72"/>
      <c r="C24" s="54" t="s">
        <v>39</v>
      </c>
      <c r="D24" s="53">
        <f>(D15*60+E15)/60/D5*100</f>
        <v>0</v>
      </c>
      <c r="E24" s="67" t="s">
        <v>35</v>
      </c>
    </row>
    <row r="25" spans="1:5" ht="18.350000000000001" thickBot="1" x14ac:dyDescent="0.35">
      <c r="A25" s="73"/>
      <c r="B25" s="74"/>
      <c r="C25" s="74"/>
      <c r="D25" s="74"/>
      <c r="E25" s="75"/>
    </row>
  </sheetData>
  <sheetProtection password="CC63" sheet="1" objects="1" scenarios="1"/>
  <mergeCells count="11">
    <mergeCell ref="D5:E5"/>
    <mergeCell ref="B8:B9"/>
    <mergeCell ref="C8:C9"/>
    <mergeCell ref="D8:D9"/>
    <mergeCell ref="E8:E9"/>
    <mergeCell ref="A1:C1"/>
    <mergeCell ref="D1:E1"/>
    <mergeCell ref="A3:A4"/>
    <mergeCell ref="B3:B4"/>
    <mergeCell ref="C3:C4"/>
    <mergeCell ref="D3:E4"/>
  </mergeCells>
  <pageMargins left="0.7" right="0.7" top="0.78740157499999996" bottom="0.78740157499999996" header="0.3" footer="0.3"/>
  <pageSetup paperSize="9" orientation="portrait" verticalDpi="0" r:id="rId1"/>
  <headerFooter>
    <oddHeader>&amp;CAuflistung der MAV - Stunden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102</v>
      </c>
      <c r="B3" s="162">
        <f>'KW 1'!B3:C3+28</f>
        <v>43129</v>
      </c>
      <c r="C3" s="163"/>
      <c r="D3" s="151">
        <f>B3+1</f>
        <v>43130</v>
      </c>
      <c r="E3" s="152"/>
      <c r="F3" s="151">
        <f>B3+2</f>
        <v>43131</v>
      </c>
      <c r="G3" s="152"/>
      <c r="H3" s="151">
        <f>B3+3</f>
        <v>43132</v>
      </c>
      <c r="I3" s="152"/>
      <c r="J3" s="151">
        <f>B3+4</f>
        <v>43133</v>
      </c>
      <c r="K3" s="152"/>
      <c r="L3" s="151">
        <f>F3+3</f>
        <v>43134</v>
      </c>
      <c r="M3" s="152"/>
      <c r="N3" s="151">
        <f>F3+4</f>
        <v>43135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103</v>
      </c>
      <c r="B3" s="162">
        <f>'KW 1'!B3:C3+35</f>
        <v>43136</v>
      </c>
      <c r="C3" s="163"/>
      <c r="D3" s="151">
        <f>B3+1</f>
        <v>43137</v>
      </c>
      <c r="E3" s="152"/>
      <c r="F3" s="151">
        <f>B3+2</f>
        <v>43138</v>
      </c>
      <c r="G3" s="152"/>
      <c r="H3" s="151">
        <f>B3+3</f>
        <v>43139</v>
      </c>
      <c r="I3" s="152"/>
      <c r="J3" s="151">
        <f>B3+4</f>
        <v>43140</v>
      </c>
      <c r="K3" s="152"/>
      <c r="L3" s="151">
        <f>F3+3</f>
        <v>43141</v>
      </c>
      <c r="M3" s="152"/>
      <c r="N3" s="151">
        <f>F3+4</f>
        <v>43142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104</v>
      </c>
      <c r="B3" s="162">
        <f>'KW 1'!B3:C3+42</f>
        <v>43143</v>
      </c>
      <c r="C3" s="163"/>
      <c r="D3" s="151">
        <f>B3+1</f>
        <v>43144</v>
      </c>
      <c r="E3" s="152"/>
      <c r="F3" s="151">
        <f>B3+2</f>
        <v>43145</v>
      </c>
      <c r="G3" s="152"/>
      <c r="H3" s="151">
        <f>B3+3</f>
        <v>43146</v>
      </c>
      <c r="I3" s="152"/>
      <c r="J3" s="151">
        <f>B3+4</f>
        <v>43147</v>
      </c>
      <c r="K3" s="152"/>
      <c r="L3" s="151">
        <f>F3+3</f>
        <v>43148</v>
      </c>
      <c r="M3" s="152"/>
      <c r="N3" s="151">
        <f>F3+4</f>
        <v>43149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O44"/>
  <sheetViews>
    <sheetView view="pageLayout" zoomScale="130" zoomScaleNormal="100" zoomScalePageLayoutView="130" workbookViewId="0">
      <selection activeCell="B5" sqref="B5"/>
    </sheetView>
  </sheetViews>
  <sheetFormatPr baseColWidth="10" defaultColWidth="11.25" defaultRowHeight="15.05" x14ac:dyDescent="0.25"/>
  <cols>
    <col min="1" max="1" width="26.375" style="1" customWidth="1"/>
    <col min="2" max="3" width="5" style="3" customWidth="1"/>
    <col min="4" max="15" width="5" style="1" customWidth="1"/>
    <col min="16" max="16" width="11.75" style="1" bestFit="1" customWidth="1"/>
    <col min="17" max="16384" width="11.25" style="1"/>
  </cols>
  <sheetData>
    <row r="1" spans="1:15" ht="15.75" customHeight="1" thickBot="1" x14ac:dyDescent="0.3">
      <c r="A1" s="166" t="str">
        <f>'KW 1'!A1:A2</f>
        <v>Name</v>
      </c>
      <c r="B1" s="168">
        <f>'KW 1'!B1:O1</f>
        <v>2018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s="4" customFormat="1" ht="15.75" customHeight="1" x14ac:dyDescent="0.25">
      <c r="A2" s="167"/>
      <c r="B2" s="164" t="s">
        <v>9</v>
      </c>
      <c r="C2" s="165"/>
      <c r="D2" s="158" t="s">
        <v>10</v>
      </c>
      <c r="E2" s="159"/>
      <c r="F2" s="158" t="s">
        <v>11</v>
      </c>
      <c r="G2" s="159"/>
      <c r="H2" s="158" t="s">
        <v>7</v>
      </c>
      <c r="I2" s="159"/>
      <c r="J2" s="158" t="s">
        <v>8</v>
      </c>
      <c r="K2" s="159"/>
      <c r="L2" s="158" t="s">
        <v>29</v>
      </c>
      <c r="M2" s="159"/>
      <c r="N2" s="158" t="s">
        <v>33</v>
      </c>
      <c r="O2" s="159"/>
    </row>
    <row r="3" spans="1:15" s="2" customFormat="1" x14ac:dyDescent="0.25">
      <c r="A3" s="38" t="s">
        <v>105</v>
      </c>
      <c r="B3" s="162">
        <f>'KW 1'!B3:C3+49</f>
        <v>43150</v>
      </c>
      <c r="C3" s="163"/>
      <c r="D3" s="151">
        <f>B3+1</f>
        <v>43151</v>
      </c>
      <c r="E3" s="152"/>
      <c r="F3" s="151">
        <f>B3+2</f>
        <v>43152</v>
      </c>
      <c r="G3" s="152"/>
      <c r="H3" s="151">
        <f>B3+3</f>
        <v>43153</v>
      </c>
      <c r="I3" s="152"/>
      <c r="J3" s="151">
        <f>B3+4</f>
        <v>43154</v>
      </c>
      <c r="K3" s="152"/>
      <c r="L3" s="151">
        <f>F3+3</f>
        <v>43155</v>
      </c>
      <c r="M3" s="152"/>
      <c r="N3" s="151">
        <f>F3+4</f>
        <v>43156</v>
      </c>
      <c r="O3" s="152"/>
    </row>
    <row r="4" spans="1:15" s="4" customFormat="1" x14ac:dyDescent="0.25">
      <c r="A4" s="32"/>
      <c r="B4" s="27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</row>
    <row r="5" spans="1:15" x14ac:dyDescent="0.25">
      <c r="A5" s="39" t="str">
        <f>'KW 1'!A5</f>
        <v>Sitzungsvorbereitung</v>
      </c>
      <c r="B5" s="28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</row>
    <row r="6" spans="1:15" x14ac:dyDescent="0.25">
      <c r="A6" s="40" t="str">
        <f>'KW 1'!A6</f>
        <v>Sitzung</v>
      </c>
      <c r="B6" s="28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</row>
    <row r="7" spans="1:15" x14ac:dyDescent="0.25">
      <c r="A7" s="40" t="str">
        <f>'KW 1'!A7</f>
        <v>Sitzungsnachbereitung</v>
      </c>
      <c r="B7" s="28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</row>
    <row r="8" spans="1:15" x14ac:dyDescent="0.25">
      <c r="A8" s="40" t="str">
        <f>'KW 1'!A8</f>
        <v>Ausschussvorbereitung</v>
      </c>
      <c r="B8" s="28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</row>
    <row r="9" spans="1:15" x14ac:dyDescent="0.25">
      <c r="A9" s="40" t="str">
        <f>'KW 1'!A9</f>
        <v>Ausschuss</v>
      </c>
      <c r="B9" s="28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</row>
    <row r="10" spans="1:15" x14ac:dyDescent="0.25">
      <c r="A10" s="40" t="str">
        <f>'KW 1'!A10</f>
        <v>Ausschussnachbereitung</v>
      </c>
      <c r="B10" s="28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</row>
    <row r="11" spans="1:15" x14ac:dyDescent="0.25">
      <c r="A11" s="40" t="str">
        <f>'KW 1'!A11</f>
        <v>Mitarbeitergespräche</v>
      </c>
      <c r="B11" s="28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</row>
    <row r="12" spans="1:15" x14ac:dyDescent="0.25">
      <c r="A12" s="40" t="str">
        <f>'KW 1'!A12</f>
        <v>Mitarbeiterinformation</v>
      </c>
      <c r="B12" s="28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</row>
    <row r="13" spans="1:15" x14ac:dyDescent="0.25">
      <c r="A13" s="40" t="str">
        <f>'KW 1'!A13</f>
        <v>Gespräche Geschäftsl.</v>
      </c>
      <c r="B13" s="28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s="8" customFormat="1" x14ac:dyDescent="0.25">
      <c r="A14" s="40" t="str">
        <f>'KW 1'!A14</f>
        <v>Einigungsgespräch</v>
      </c>
      <c r="B14" s="28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s="8" customFormat="1" x14ac:dyDescent="0.25">
      <c r="A15" s="40" t="str">
        <f>'KW 1'!A15</f>
        <v>Vorsitz</v>
      </c>
      <c r="B15" s="2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15" x14ac:dyDescent="0.25">
      <c r="A16" s="40" t="str">
        <f>'KW 1'!A16</f>
        <v>Übergabe Vorsitz</v>
      </c>
      <c r="B16" s="28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</row>
    <row r="17" spans="1:15" s="8" customFormat="1" x14ac:dyDescent="0.25">
      <c r="A17" s="40" t="str">
        <f>'KW 1'!A17</f>
        <v>Stundenabrechnung</v>
      </c>
      <c r="B17" s="2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x14ac:dyDescent="0.25">
      <c r="A18" s="40" t="str">
        <f>'KW 1'!A18</f>
        <v>Dienstvereinbarung</v>
      </c>
      <c r="B18" s="30"/>
      <c r="C18" s="12"/>
      <c r="D18" s="11"/>
      <c r="E18" s="12"/>
      <c r="F18" s="11"/>
      <c r="G18" s="12"/>
      <c r="H18" s="11"/>
      <c r="I18" s="12"/>
      <c r="J18" s="11"/>
      <c r="K18" s="7"/>
      <c r="L18" s="11"/>
      <c r="M18" s="12"/>
      <c r="N18" s="11"/>
      <c r="O18" s="7"/>
    </row>
    <row r="19" spans="1:15" x14ac:dyDescent="0.25">
      <c r="A19" s="40" t="str">
        <f>'KW 1'!A19</f>
        <v>BEM</v>
      </c>
      <c r="B19" s="2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</row>
    <row r="20" spans="1:15" x14ac:dyDescent="0.25">
      <c r="A20" s="40" t="str">
        <f>'KW 1'!A20</f>
        <v>Gefährdungsanalyse</v>
      </c>
      <c r="B20" s="2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x14ac:dyDescent="0.25">
      <c r="A21" s="40" t="str">
        <f>'KW 1'!A21</f>
        <v>Stellenplan</v>
      </c>
      <c r="B21" s="2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</row>
    <row r="22" spans="1:15" x14ac:dyDescent="0.25">
      <c r="A22" s="40" t="str">
        <f>IF('KW 1'!A22="","",'KW 1'!A22)</f>
        <v>Fortbildung</v>
      </c>
      <c r="B22" s="28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</row>
    <row r="23" spans="1:15" x14ac:dyDescent="0.25">
      <c r="A23" s="40" t="str">
        <f>IF('KW 1'!A23="","",'KW 1'!A23)</f>
        <v>Fachliterartur</v>
      </c>
      <c r="B23" s="28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x14ac:dyDescent="0.25">
      <c r="A24" s="40" t="str">
        <f>IF('KW 1'!A24="","",'KW 1'!A24)</f>
        <v/>
      </c>
      <c r="B24" s="28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x14ac:dyDescent="0.25">
      <c r="A25" s="40" t="str">
        <f>IF('KW 1'!A25="","",'KW 1'!A25)</f>
        <v/>
      </c>
      <c r="B25" s="2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</row>
    <row r="26" spans="1:15" x14ac:dyDescent="0.25">
      <c r="A26" s="40" t="str">
        <f>IF('KW 1'!A26="","",'KW 1'!A26)</f>
        <v/>
      </c>
      <c r="B26" s="28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x14ac:dyDescent="0.25">
      <c r="A27" s="40" t="str">
        <f>IF('KW 1'!A27="","",'KW 1'!A27)</f>
        <v/>
      </c>
      <c r="B27" s="28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x14ac:dyDescent="0.25">
      <c r="A28" s="40" t="str">
        <f>IF('KW 1'!A28="","",'KW 1'!A28)</f>
        <v/>
      </c>
      <c r="B28" s="28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x14ac:dyDescent="0.25">
      <c r="A29" s="40" t="str">
        <f>IF('KW 1'!A29="","",'KW 1'!A29)</f>
        <v/>
      </c>
      <c r="B29" s="28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</row>
    <row r="30" spans="1:15" x14ac:dyDescent="0.25">
      <c r="A30" s="40" t="str">
        <f>IF('KW 1'!A30="","",'KW 1'!A30)</f>
        <v/>
      </c>
      <c r="B30" s="28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x14ac:dyDescent="0.25">
      <c r="A31" s="40" t="str">
        <f>IF('KW 1'!A31="","",'KW 1'!A31)</f>
        <v/>
      </c>
      <c r="B31" s="28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</row>
    <row r="32" spans="1:15" x14ac:dyDescent="0.25">
      <c r="A32" s="40" t="str">
        <f>IF('KW 1'!A32="","",'KW 1'!A32)</f>
        <v/>
      </c>
      <c r="B32" s="28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</row>
    <row r="33" spans="1:15" x14ac:dyDescent="0.25">
      <c r="A33" s="40" t="str">
        <f>IF('KW 1'!A33="","",'KW 1'!A33)</f>
        <v/>
      </c>
      <c r="B33" s="28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</row>
    <row r="34" spans="1:15" x14ac:dyDescent="0.25">
      <c r="A34" s="40" t="str">
        <f>IF('KW 1'!A34="","",'KW 1'!A34)</f>
        <v/>
      </c>
      <c r="B34" s="28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</row>
    <row r="35" spans="1:15" x14ac:dyDescent="0.25">
      <c r="A35" s="40" t="str">
        <f>IF('KW 1'!A35="","",'KW 1'!A35)</f>
        <v/>
      </c>
      <c r="B35" s="28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</row>
    <row r="36" spans="1:15" x14ac:dyDescent="0.25">
      <c r="A36" s="40" t="str">
        <f>IF('KW 1'!A36="","",'KW 1'!A36)</f>
        <v/>
      </c>
      <c r="B36" s="28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</row>
    <row r="37" spans="1:15" ht="15.75" thickBot="1" x14ac:dyDescent="0.3">
      <c r="A37" s="41" t="str">
        <f>IF('KW 1'!A37="","",'KW 1'!A37)</f>
        <v/>
      </c>
      <c r="B37" s="31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</row>
    <row r="38" spans="1:1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5" s="5" customFormat="1" ht="15.05" hidden="1" customHeight="1" x14ac:dyDescent="0.25">
      <c r="A39" s="17"/>
      <c r="B39" s="23">
        <f>SUM(B5:B37)</f>
        <v>0</v>
      </c>
      <c r="C39" s="23">
        <f t="shared" ref="C39:O39" si="0">SUM(C5:C37)</f>
        <v>0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</row>
    <row r="40" spans="1:15" ht="15.05" hidden="1" customHeight="1" x14ac:dyDescent="0.25">
      <c r="A40" s="19"/>
      <c r="B40" s="18">
        <f>B39+D39+F39+H39+J39+L39+N39</f>
        <v>0</v>
      </c>
      <c r="C40" s="20"/>
      <c r="D40" s="18"/>
      <c r="E40" s="20"/>
      <c r="F40" s="18"/>
      <c r="G40" s="20"/>
      <c r="H40" s="18"/>
      <c r="I40" s="20"/>
      <c r="J40" s="18"/>
      <c r="K40" s="19"/>
    </row>
    <row r="41" spans="1:15" s="5" customFormat="1" hidden="1" x14ac:dyDescent="0.25">
      <c r="A41" s="17"/>
      <c r="B41" s="17">
        <f>C39+E39+G39+I39+K39+M39+O39</f>
        <v>0</v>
      </c>
      <c r="C41" s="24">
        <f>B41/60</f>
        <v>0</v>
      </c>
      <c r="D41" s="24">
        <f>B41/60-INT(B41/60)</f>
        <v>0</v>
      </c>
      <c r="E41" s="17">
        <f>C41-D41</f>
        <v>0</v>
      </c>
      <c r="F41" s="17"/>
      <c r="G41" s="17">
        <f>B41-E41*60</f>
        <v>0</v>
      </c>
      <c r="H41" s="17"/>
      <c r="I41" s="17"/>
      <c r="J41" s="17"/>
      <c r="K41" s="17"/>
    </row>
    <row r="42" spans="1:15" ht="17.7" x14ac:dyDescent="0.3">
      <c r="A42" s="21" t="s">
        <v>12</v>
      </c>
      <c r="B42" s="153">
        <f>B40+E41</f>
        <v>0</v>
      </c>
      <c r="C42" s="154"/>
      <c r="D42" s="22" t="s">
        <v>15</v>
      </c>
      <c r="E42" s="19"/>
      <c r="F42" s="19"/>
      <c r="G42" s="153">
        <f>G41</f>
        <v>0</v>
      </c>
      <c r="H42" s="154"/>
      <c r="I42" s="22" t="s">
        <v>22</v>
      </c>
      <c r="J42" s="19"/>
      <c r="K42" s="19"/>
    </row>
    <row r="44" spans="1:15" hidden="1" x14ac:dyDescent="0.25">
      <c r="C44" s="44">
        <f>B42</f>
        <v>0</v>
      </c>
      <c r="H44" s="44">
        <f>G42</f>
        <v>0</v>
      </c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A2"/>
    <mergeCell ref="B2:C2"/>
    <mergeCell ref="D2:E2"/>
    <mergeCell ref="F2:G2"/>
    <mergeCell ref="H2:I2"/>
    <mergeCell ref="B1:O1"/>
    <mergeCell ref="J2:K2"/>
    <mergeCell ref="B42:C42"/>
    <mergeCell ref="G42:H42"/>
    <mergeCell ref="L2:M2"/>
    <mergeCell ref="N2:O2"/>
    <mergeCell ref="B3:C3"/>
    <mergeCell ref="D3:E3"/>
    <mergeCell ref="F3:G3"/>
    <mergeCell ref="H3:I3"/>
    <mergeCell ref="J3:K3"/>
    <mergeCell ref="L3:M3"/>
    <mergeCell ref="N3:O3"/>
  </mergeCells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&amp;CAuflistung der MAV - Stunden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Hilfe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1. Quartal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2. Quartal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3. Quartal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4. Quartal</vt:lpstr>
      <vt:lpstr>Jahr</vt:lpstr>
    </vt:vector>
  </TitlesOfParts>
  <Company>SKFM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Diag MAV</dc:creator>
  <cp:lastModifiedBy>M. Weber</cp:lastModifiedBy>
  <cp:lastPrinted>2017-08-16T07:05:23Z</cp:lastPrinted>
  <dcterms:created xsi:type="dcterms:W3CDTF">2009-04-30T08:12:39Z</dcterms:created>
  <dcterms:modified xsi:type="dcterms:W3CDTF">2018-06-19T13:51:27Z</dcterms:modified>
</cp:coreProperties>
</file>